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unny\Desktop\New folder\"/>
    </mc:Choice>
  </mc:AlternateContent>
  <xr:revisionPtr revIDLastSave="0" documentId="13_ncr:1_{5DE215A6-30DD-40F7-88A2-ED4518E2B91D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1" sheetId="1" r:id="rId1"/>
  </sheets>
  <definedNames>
    <definedName name="_xlnm.Print_Area" localSheetId="0">'1'!$A$1:$K$36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F34" i="1"/>
  <c r="J35" i="1"/>
  <c r="K35" i="1"/>
  <c r="F26" i="1"/>
  <c r="J28" i="1"/>
  <c r="K28" i="1"/>
  <c r="F18" i="1"/>
  <c r="J24" i="1"/>
  <c r="K24" i="1"/>
  <c r="F13" i="1"/>
  <c r="J17" i="1"/>
  <c r="K17" i="1"/>
  <c r="J12" i="1"/>
  <c r="J25" i="1"/>
  <c r="K25" i="1"/>
  <c r="J19" i="1"/>
  <c r="K19" i="1"/>
  <c r="J14" i="1"/>
  <c r="K14" i="1"/>
  <c r="J21" i="1"/>
  <c r="K21" i="1"/>
  <c r="J27" i="1"/>
  <c r="K27" i="1"/>
  <c r="J16" i="1"/>
  <c r="K16" i="1"/>
  <c r="J23" i="1"/>
  <c r="K23" i="1"/>
  <c r="K12" i="1"/>
  <c r="F29" i="1"/>
  <c r="F38" i="1"/>
  <c r="J34" i="1"/>
  <c r="K34" i="1"/>
  <c r="J18" i="1"/>
  <c r="K18" i="1"/>
  <c r="J20" i="1"/>
  <c r="K20" i="1"/>
  <c r="J22" i="1"/>
  <c r="K22" i="1"/>
  <c r="J13" i="1"/>
  <c r="K13" i="1"/>
  <c r="J15" i="1"/>
  <c r="K15" i="1"/>
  <c r="J26" i="1"/>
  <c r="K26" i="1"/>
  <c r="J33" i="1"/>
  <c r="K33" i="1"/>
  <c r="J31" i="1"/>
  <c r="K31" i="1"/>
  <c r="J29" i="1"/>
  <c r="K29" i="1"/>
  <c r="J32" i="1"/>
  <c r="K32" i="1"/>
  <c r="J30" i="1"/>
  <c r="K30" i="1"/>
  <c r="K38" i="1"/>
  <c r="J38" i="1"/>
</calcChain>
</file>

<file path=xl/sharedStrings.xml><?xml version="1.0" encoding="utf-8"?>
<sst xmlns="http://schemas.openxmlformats.org/spreadsheetml/2006/main" count="95" uniqueCount="82">
  <si>
    <r>
      <t>超豐電子股份有限公司</t>
    </r>
    <r>
      <rPr>
        <sz val="12"/>
        <color indexed="8"/>
        <rFont val="新細明體"/>
        <family val="1"/>
        <charset val="136"/>
      </rPr>
      <t xml:space="preserve">
</t>
    </r>
    <r>
      <rPr>
        <sz val="14"/>
        <color indexed="8"/>
        <rFont val="Times New Roman"/>
        <family val="1"/>
      </rPr>
      <t>GREATEK ELECTRONICS INC.</t>
    </r>
    <phoneticPr fontId="5" type="noConversion"/>
  </si>
  <si>
    <t>Package Material Declaration Sheet (MDS)</t>
  </si>
  <si>
    <t>Package type:</t>
    <phoneticPr fontId="5" type="noConversion"/>
  </si>
  <si>
    <t>Date:</t>
  </si>
  <si>
    <t>Approval</t>
    <phoneticPr fontId="5" type="noConversion"/>
  </si>
  <si>
    <t>Preparation</t>
    <phoneticPr fontId="5" type="noConversion"/>
  </si>
  <si>
    <t>Package weight (mg):</t>
    <phoneticPr fontId="5" type="noConversion"/>
  </si>
  <si>
    <t xml:space="preserve">Company Name: </t>
    <phoneticPr fontId="5" type="noConversion"/>
  </si>
  <si>
    <t>Greatek</t>
    <phoneticPr fontId="5" type="noConversion"/>
  </si>
  <si>
    <t>JP</t>
    <phoneticPr fontId="5" type="noConversion"/>
  </si>
  <si>
    <t>No.</t>
  </si>
  <si>
    <t>Name of</t>
  </si>
  <si>
    <t>Supplier Name</t>
  </si>
  <si>
    <t>Type Name</t>
  </si>
  <si>
    <t>Material weight (mg)</t>
  </si>
  <si>
    <t>Substance Name</t>
  </si>
  <si>
    <t>CAS NO.</t>
  </si>
  <si>
    <t>Material Mass (% Weight)</t>
  </si>
  <si>
    <t>Material Mass (mg)</t>
  </si>
  <si>
    <t>Contents (ppm)</t>
  </si>
  <si>
    <t>ICP</t>
    <phoneticPr fontId="5" type="noConversion"/>
  </si>
  <si>
    <t>SDS</t>
    <phoneticPr fontId="5" type="noConversion"/>
  </si>
  <si>
    <t>the the part</t>
  </si>
  <si>
    <t>Die</t>
    <phoneticPr fontId="5" type="noConversion"/>
  </si>
  <si>
    <t>Silicon</t>
    <phoneticPr fontId="5" type="noConversion"/>
  </si>
  <si>
    <t>7440-21-3</t>
    <phoneticPr fontId="5" type="noConversion"/>
  </si>
  <si>
    <t>Lead frame</t>
    <phoneticPr fontId="5" type="noConversion"/>
  </si>
  <si>
    <t>Die attach material</t>
    <phoneticPr fontId="5" type="noConversion"/>
  </si>
  <si>
    <t>Wire</t>
    <phoneticPr fontId="5" type="noConversion"/>
  </si>
  <si>
    <t>Compound</t>
    <phoneticPr fontId="5" type="noConversion"/>
  </si>
  <si>
    <t>Lead Finish (Plating)</t>
    <phoneticPr fontId="5" type="noConversion"/>
  </si>
  <si>
    <t>Jau Janq</t>
    <phoneticPr fontId="5" type="noConversion"/>
  </si>
  <si>
    <t>Pure Tin</t>
    <phoneticPr fontId="5" type="noConversion"/>
  </si>
  <si>
    <t>Tin</t>
    <phoneticPr fontId="5" type="noConversion"/>
  </si>
  <si>
    <t>7440-31-5</t>
    <phoneticPr fontId="5" type="noConversion"/>
  </si>
  <si>
    <t>Lead</t>
    <phoneticPr fontId="5" type="noConversion"/>
  </si>
  <si>
    <t>7439-92-1</t>
    <phoneticPr fontId="5" type="noConversion"/>
  </si>
  <si>
    <t>Note: Composition derived from MSDS and material C of C from Vendors</t>
    <phoneticPr fontId="5" type="noConversion"/>
  </si>
  <si>
    <t>-</t>
    <phoneticPr fontId="5" type="noConversion"/>
  </si>
  <si>
    <t>Cindy</t>
    <phoneticPr fontId="5" type="noConversion"/>
  </si>
  <si>
    <t>Sumitomo</t>
    <phoneticPr fontId="5" type="noConversion"/>
  </si>
  <si>
    <t xml:space="preserve">XS3-PM2-TQ128-C32 </t>
    <phoneticPr fontId="5" type="noConversion"/>
  </si>
  <si>
    <t>4900GC</t>
    <phoneticPr fontId="5" type="noConversion"/>
  </si>
  <si>
    <t>G700HA</t>
    <phoneticPr fontId="5" type="noConversion"/>
  </si>
  <si>
    <t>Nippon</t>
    <phoneticPr fontId="5" type="noConversion"/>
  </si>
  <si>
    <t>EX1p</t>
    <phoneticPr fontId="5" type="noConversion"/>
  </si>
  <si>
    <t>Epoxy Resin</t>
  </si>
  <si>
    <t xml:space="preserve">Trade secret </t>
  </si>
  <si>
    <t>Phenol Resin</t>
  </si>
  <si>
    <t>Silica(Amorphous) A</t>
  </si>
  <si>
    <t>60676-86-0</t>
  </si>
  <si>
    <t>Silica(Amorphous) B</t>
  </si>
  <si>
    <t>7631-86-9</t>
  </si>
  <si>
    <t>Carbon Black</t>
  </si>
  <si>
    <t>1333-86-4</t>
  </si>
  <si>
    <t>Copper</t>
  </si>
  <si>
    <t>7440-50-8</t>
  </si>
  <si>
    <t>Palladium</t>
  </si>
  <si>
    <t>7440-05-3</t>
  </si>
  <si>
    <t>Gold</t>
  </si>
  <si>
    <t>7440-57-5</t>
  </si>
  <si>
    <t>Showa Denko</t>
    <phoneticPr fontId="5" type="noConversion"/>
  </si>
  <si>
    <t>Acrylic resin</t>
  </si>
  <si>
    <t>Trade Secret</t>
  </si>
  <si>
    <t>Polybutadiene derivative</t>
  </si>
  <si>
    <t>Butadiene copolymer</t>
  </si>
  <si>
    <t>Acrylate</t>
  </si>
  <si>
    <t>Epoxy resin</t>
  </si>
  <si>
    <t>Peroxide</t>
  </si>
  <si>
    <t>Additive</t>
  </si>
  <si>
    <t>Silver</t>
  </si>
  <si>
    <t xml:space="preserve"> 7440-22-4</t>
  </si>
  <si>
    <t>Shinko</t>
    <phoneticPr fontId="5" type="noConversion"/>
  </si>
  <si>
    <t>C7025</t>
    <phoneticPr fontId="5" type="noConversion"/>
  </si>
  <si>
    <t>Nickel</t>
  </si>
  <si>
    <t>7440-02-0</t>
  </si>
  <si>
    <t>Silicon</t>
  </si>
  <si>
    <t>7440-21-3</t>
  </si>
  <si>
    <t>Magnesium</t>
  </si>
  <si>
    <t>7439-95-4</t>
  </si>
  <si>
    <t>7440-22-4</t>
  </si>
  <si>
    <t>TQFP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</si>
</sst>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00"/>
    <numFmt numFmtId="166" formatCode="0.0000%"/>
    <numFmt numFmtId="167" formatCode="0.000%"/>
    <numFmt numFmtId="168" formatCode="0.0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indexed="8"/>
      <name val="Times New Roman"/>
      <family val="1"/>
    </font>
    <font>
      <sz val="9"/>
      <name val="新細明體"/>
      <family val="1"/>
      <charset val="136"/>
    </font>
    <font>
      <b/>
      <sz val="16"/>
      <color indexed="8"/>
      <name val="Times New Roman"/>
      <family val="1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新細明體"/>
      <family val="1"/>
      <charset val="136"/>
    </font>
    <font>
      <sz val="10"/>
      <color indexed="8"/>
      <name val="微軟正黑體"/>
      <family val="2"/>
      <charset val="136"/>
    </font>
    <font>
      <sz val="11"/>
      <color theme="1"/>
      <name val="Arial Unicode MS"/>
      <family val="2"/>
      <charset val="136"/>
    </font>
    <font>
      <sz val="11"/>
      <name val="Arial Unicode MS"/>
      <family val="2"/>
      <charset val="136"/>
    </font>
    <font>
      <sz val="11"/>
      <color indexed="8"/>
      <name val="Arial Unicode MS"/>
      <family val="2"/>
      <charset val="136"/>
    </font>
    <font>
      <sz val="10"/>
      <name val="ＭＳ Ｐゴシック"/>
      <family val="2"/>
    </font>
    <font>
      <sz val="10"/>
      <name val="Helv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0" fontId="19" fillId="0" borderId="0"/>
    <xf numFmtId="0" fontId="20" fillId="0" borderId="0"/>
  </cellStyleXfs>
  <cellXfs count="79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2" borderId="4" xfId="0" applyFont="1" applyFill="1" applyBorder="1"/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2" xfId="0" applyFont="1" applyFill="1" applyBorder="1"/>
    <xf numFmtId="0" fontId="12" fillId="0" borderId="0" xfId="0" applyFont="1" applyAlignment="1">
      <alignment vertical="top" wrapText="1"/>
    </xf>
    <xf numFmtId="0" fontId="13" fillId="0" borderId="0" xfId="0" applyFont="1"/>
    <xf numFmtId="0" fontId="14" fillId="0" borderId="2" xfId="0" applyFont="1" applyBorder="1"/>
    <xf numFmtId="0" fontId="3" fillId="0" borderId="2" xfId="0" applyFont="1" applyBorder="1"/>
    <xf numFmtId="0" fontId="9" fillId="3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165" fontId="9" fillId="0" borderId="9" xfId="0" applyNumberFormat="1" applyFont="1" applyBorder="1" applyAlignment="1">
      <alignment horizontal="left"/>
    </xf>
    <xf numFmtId="1" fontId="9" fillId="0" borderId="9" xfId="0" applyNumberFormat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center"/>
    </xf>
    <xf numFmtId="166" fontId="17" fillId="0" borderId="9" xfId="1" applyNumberFormat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167" fontId="18" fillId="0" borderId="9" xfId="1" applyNumberFormat="1" applyFont="1" applyBorder="1" applyAlignment="1">
      <alignment horizontal="left" vertical="center"/>
    </xf>
    <xf numFmtId="0" fontId="18" fillId="0" borderId="9" xfId="2" applyFont="1" applyBorder="1" applyAlignment="1">
      <alignment horizontal="left" vertical="center"/>
    </xf>
    <xf numFmtId="49" fontId="18" fillId="0" borderId="9" xfId="2" applyNumberFormat="1" applyFont="1" applyBorder="1" applyAlignment="1" applyProtection="1">
      <alignment horizontal="left" vertical="center" wrapText="1"/>
      <protection locked="0"/>
    </xf>
    <xf numFmtId="164" fontId="17" fillId="0" borderId="9" xfId="1" applyNumberFormat="1" applyFont="1" applyBorder="1" applyAlignment="1">
      <alignment horizontal="left" vertical="center"/>
    </xf>
    <xf numFmtId="49" fontId="18" fillId="0" borderId="9" xfId="2" applyNumberFormat="1" applyFont="1" applyBorder="1" applyAlignment="1">
      <alignment horizontal="left" vertical="center"/>
    </xf>
    <xf numFmtId="164" fontId="18" fillId="0" borderId="9" xfId="2" applyNumberFormat="1" applyFont="1" applyBorder="1" applyAlignment="1">
      <alignment horizontal="left" vertical="center" wrapText="1"/>
    </xf>
    <xf numFmtId="0" fontId="18" fillId="0" borderId="9" xfId="3" applyFont="1" applyBorder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2" fillId="0" borderId="0" xfId="0" applyFont="1"/>
    <xf numFmtId="2" fontId="3" fillId="0" borderId="0" xfId="0" applyNumberFormat="1" applyFont="1"/>
    <xf numFmtId="0" fontId="12" fillId="0" borderId="0" xfId="0" applyFont="1" applyAlignment="1">
      <alignment horizontal="right"/>
    </xf>
    <xf numFmtId="168" fontId="3" fillId="0" borderId="0" xfId="0" applyNumberFormat="1" applyFont="1"/>
    <xf numFmtId="164" fontId="3" fillId="0" borderId="0" xfId="0" applyNumberFormat="1" applyFont="1"/>
    <xf numFmtId="168" fontId="12" fillId="0" borderId="0" xfId="0" applyNumberFormat="1" applyFont="1"/>
    <xf numFmtId="10" fontId="3" fillId="0" borderId="0" xfId="0" applyNumberFormat="1" applyFont="1"/>
    <xf numFmtId="0" fontId="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/>
    </xf>
    <xf numFmtId="164" fontId="16" fillId="0" borderId="9" xfId="1" applyNumberFormat="1" applyFont="1" applyBorder="1" applyAlignment="1">
      <alignment horizontal="left" vertical="center" wrapText="1"/>
    </xf>
    <xf numFmtId="0" fontId="16" fillId="0" borderId="9" xfId="5" applyFont="1" applyBorder="1" applyAlignment="1">
      <alignment horizontal="left"/>
    </xf>
    <xf numFmtId="10" fontId="16" fillId="0" borderId="13" xfId="1" applyNumberFormat="1" applyFont="1" applyBorder="1" applyAlignment="1">
      <alignment horizontal="left" wrapText="1"/>
    </xf>
    <xf numFmtId="165" fontId="9" fillId="0" borderId="9" xfId="0" applyNumberFormat="1" applyFont="1" applyBorder="1" applyAlignment="1">
      <alignment horizontal="left" vertical="top" wrapText="1"/>
    </xf>
    <xf numFmtId="0" fontId="16" fillId="0" borderId="9" xfId="1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2" fontId="9" fillId="0" borderId="9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2" fontId="9" fillId="0" borderId="9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2" fontId="9" fillId="0" borderId="10" xfId="0" applyNumberFormat="1" applyFont="1" applyBorder="1" applyAlignment="1">
      <alignment horizontal="left" vertical="center"/>
    </xf>
    <xf numFmtId="2" fontId="9" fillId="0" borderId="12" xfId="0" applyNumberFormat="1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/>
    </xf>
  </cellXfs>
  <cellStyles count="6">
    <cellStyle name="Normal" xfId="0" builtinId="0"/>
    <cellStyle name="一般 2" xfId="1" xr:uid="{00000000-0005-0000-0000-000001000000}"/>
    <cellStyle name="一般_Compound" xfId="3" xr:uid="{00000000-0005-0000-0000-000002000000}"/>
    <cellStyle name="一般_CR040115 - Substance(EM636165TS-7G)" xfId="4" xr:uid="{00000000-0005-0000-0000-000003000000}"/>
    <cellStyle name="一般_Wire" xfId="2" xr:uid="{00000000-0005-0000-0000-000004000000}"/>
    <cellStyle name="樣式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33</xdr:row>
          <xdr:rowOff>28575</xdr:rowOff>
        </xdr:from>
        <xdr:to>
          <xdr:col>12</xdr:col>
          <xdr:colOff>723900</xdr:colOff>
          <xdr:row>34</xdr:row>
          <xdr:rowOff>171450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25</xdr:row>
          <xdr:rowOff>133350</xdr:rowOff>
        </xdr:from>
        <xdr:to>
          <xdr:col>12</xdr:col>
          <xdr:colOff>723900</xdr:colOff>
          <xdr:row>27</xdr:row>
          <xdr:rowOff>95250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20</xdr:row>
          <xdr:rowOff>38100</xdr:rowOff>
        </xdr:from>
        <xdr:to>
          <xdr:col>12</xdr:col>
          <xdr:colOff>723900</xdr:colOff>
          <xdr:row>22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13</xdr:row>
          <xdr:rowOff>133350</xdr:rowOff>
        </xdr:from>
        <xdr:to>
          <xdr:col>12</xdr:col>
          <xdr:colOff>723900</xdr:colOff>
          <xdr:row>15</xdr:row>
          <xdr:rowOff>57150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29</xdr:row>
          <xdr:rowOff>123825</xdr:rowOff>
        </xdr:from>
        <xdr:to>
          <xdr:col>12</xdr:col>
          <xdr:colOff>752475</xdr:colOff>
          <xdr:row>31</xdr:row>
          <xdr:rowOff>85725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47625</xdr:rowOff>
        </xdr:from>
        <xdr:to>
          <xdr:col>11</xdr:col>
          <xdr:colOff>857250</xdr:colOff>
          <xdr:row>22</xdr:row>
          <xdr:rowOff>28575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29</xdr:row>
          <xdr:rowOff>0</xdr:rowOff>
        </xdr:from>
        <xdr:to>
          <xdr:col>11</xdr:col>
          <xdr:colOff>857250</xdr:colOff>
          <xdr:row>32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57150</xdr:rowOff>
        </xdr:from>
        <xdr:to>
          <xdr:col>11</xdr:col>
          <xdr:colOff>695325</xdr:colOff>
          <xdr:row>34</xdr:row>
          <xdr:rowOff>142875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25</xdr:row>
          <xdr:rowOff>95250</xdr:rowOff>
        </xdr:from>
        <xdr:to>
          <xdr:col>11</xdr:col>
          <xdr:colOff>762000</xdr:colOff>
          <xdr:row>27</xdr:row>
          <xdr:rowOff>114300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12</xdr:row>
          <xdr:rowOff>127000</xdr:rowOff>
        </xdr:from>
        <xdr:to>
          <xdr:col>11</xdr:col>
          <xdr:colOff>990600</xdr:colOff>
          <xdr:row>16</xdr:row>
          <xdr:rowOff>50800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7EA878E3-3343-57F9-DCB4-771BF091F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3"/>
  <sheetViews>
    <sheetView tabSelected="1" zoomScale="75" zoomScaleNormal="75" zoomScaleSheetLayoutView="75" workbookViewId="0">
      <selection activeCell="F7" sqref="F7"/>
    </sheetView>
  </sheetViews>
  <sheetFormatPr defaultColWidth="8.875" defaultRowHeight="15"/>
  <cols>
    <col min="1" max="1" width="2.875" style="1" customWidth="1"/>
    <col min="2" max="2" width="8.875" style="1" customWidth="1"/>
    <col min="3" max="3" width="18.75" style="1" customWidth="1"/>
    <col min="4" max="4" width="19.5" style="1" customWidth="1"/>
    <col min="5" max="5" width="17.5" style="1" customWidth="1"/>
    <col min="6" max="6" width="18.25" style="1" customWidth="1"/>
    <col min="7" max="7" width="35.125" style="1" customWidth="1"/>
    <col min="8" max="11" width="17.5" style="1" customWidth="1"/>
    <col min="12" max="12" width="14" style="1" customWidth="1"/>
    <col min="13" max="13" width="13.5" style="1" customWidth="1"/>
    <col min="14" max="16384" width="8.875" style="1"/>
  </cols>
  <sheetData>
    <row r="1" spans="2:13"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</row>
    <row r="2" spans="2:13"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2:13"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2:13"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2:13" ht="20.25">
      <c r="B5" s="58" t="s">
        <v>1</v>
      </c>
      <c r="C5" s="58"/>
      <c r="D5" s="58"/>
      <c r="E5" s="58"/>
      <c r="F5" s="58"/>
      <c r="G5" s="58"/>
      <c r="H5" s="58"/>
      <c r="I5" s="58"/>
      <c r="J5" s="58"/>
      <c r="K5" s="58"/>
    </row>
    <row r="6" spans="2:13" ht="21" thickBo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3" ht="15.75">
      <c r="B7" s="3" t="s">
        <v>2</v>
      </c>
      <c r="C7" s="4"/>
      <c r="D7" s="52" t="s">
        <v>81</v>
      </c>
      <c r="E7" s="47" t="s">
        <v>3</v>
      </c>
      <c r="F7" s="53">
        <v>45649</v>
      </c>
      <c r="G7" s="54" t="s">
        <v>41</v>
      </c>
      <c r="H7" s="5"/>
      <c r="I7" s="5"/>
      <c r="J7" s="6" t="s">
        <v>4</v>
      </c>
      <c r="K7" s="7" t="s">
        <v>5</v>
      </c>
    </row>
    <row r="8" spans="2:13" ht="16.5" thickBot="1">
      <c r="B8" s="8" t="s">
        <v>6</v>
      </c>
      <c r="C8" s="9"/>
      <c r="D8" s="55">
        <v>530</v>
      </c>
      <c r="E8" s="48" t="s">
        <v>7</v>
      </c>
      <c r="F8" s="49" t="s">
        <v>8</v>
      </c>
      <c r="G8" s="50"/>
      <c r="H8" s="5"/>
      <c r="I8" s="5"/>
      <c r="J8" s="10" t="s">
        <v>9</v>
      </c>
      <c r="K8" s="11" t="s">
        <v>39</v>
      </c>
    </row>
    <row r="9" spans="2:13" ht="15.75">
      <c r="B9" s="12"/>
      <c r="C9" s="13"/>
      <c r="D9" s="13"/>
      <c r="E9" s="14"/>
      <c r="F9" s="15"/>
      <c r="K9" s="16"/>
    </row>
    <row r="10" spans="2:13">
      <c r="B10" s="59" t="s">
        <v>10</v>
      </c>
      <c r="C10" s="17" t="s">
        <v>11</v>
      </c>
      <c r="D10" s="59" t="s">
        <v>12</v>
      </c>
      <c r="E10" s="59" t="s">
        <v>13</v>
      </c>
      <c r="F10" s="59" t="s">
        <v>14</v>
      </c>
      <c r="G10" s="59" t="s">
        <v>15</v>
      </c>
      <c r="H10" s="59" t="s">
        <v>16</v>
      </c>
      <c r="I10" s="60" t="s">
        <v>17</v>
      </c>
      <c r="J10" s="59" t="s">
        <v>18</v>
      </c>
      <c r="K10" s="60" t="s">
        <v>19</v>
      </c>
      <c r="L10" s="61" t="s">
        <v>20</v>
      </c>
      <c r="M10" s="61" t="s">
        <v>21</v>
      </c>
    </row>
    <row r="11" spans="2:13">
      <c r="B11" s="59"/>
      <c r="C11" s="17" t="s">
        <v>22</v>
      </c>
      <c r="D11" s="59"/>
      <c r="E11" s="59"/>
      <c r="F11" s="59"/>
      <c r="G11" s="59"/>
      <c r="H11" s="59"/>
      <c r="I11" s="60"/>
      <c r="J11" s="59"/>
      <c r="K11" s="60"/>
      <c r="L11" s="62"/>
      <c r="M11" s="62"/>
    </row>
    <row r="12" spans="2:13">
      <c r="B12" s="40">
        <v>1</v>
      </c>
      <c r="C12" s="18" t="s">
        <v>23</v>
      </c>
      <c r="D12" s="39" t="s">
        <v>38</v>
      </c>
      <c r="E12" s="39" t="s">
        <v>38</v>
      </c>
      <c r="F12" s="51">
        <v>5.9563700227199998</v>
      </c>
      <c r="G12" s="41" t="s">
        <v>24</v>
      </c>
      <c r="H12" s="41" t="s">
        <v>25</v>
      </c>
      <c r="I12" s="42">
        <v>1</v>
      </c>
      <c r="J12" s="19">
        <f>F12*I12</f>
        <v>5.9563700227199998</v>
      </c>
      <c r="K12" s="20">
        <f t="shared" ref="K12:K35" si="0">J12/$D$8*1000000</f>
        <v>11238.434005132076</v>
      </c>
      <c r="L12" s="39" t="s">
        <v>38</v>
      </c>
      <c r="M12" s="39" t="s">
        <v>38</v>
      </c>
    </row>
    <row r="13" spans="2:13">
      <c r="B13" s="63">
        <v>2</v>
      </c>
      <c r="C13" s="64" t="s">
        <v>26</v>
      </c>
      <c r="D13" s="64" t="s">
        <v>72</v>
      </c>
      <c r="E13" s="63" t="s">
        <v>73</v>
      </c>
      <c r="F13" s="65">
        <f>D8*32%</f>
        <v>169.6</v>
      </c>
      <c r="G13" s="21" t="s">
        <v>55</v>
      </c>
      <c r="H13" s="21" t="s">
        <v>56</v>
      </c>
      <c r="I13" s="22">
        <v>0.95450000000000002</v>
      </c>
      <c r="J13" s="19">
        <f>$F$13*I13</f>
        <v>161.88319999999999</v>
      </c>
      <c r="K13" s="20">
        <f t="shared" si="0"/>
        <v>305440</v>
      </c>
      <c r="L13" s="66"/>
      <c r="M13" s="66"/>
    </row>
    <row r="14" spans="2:13">
      <c r="B14" s="63"/>
      <c r="C14" s="64"/>
      <c r="D14" s="64"/>
      <c r="E14" s="63"/>
      <c r="F14" s="65"/>
      <c r="G14" s="21" t="s">
        <v>74</v>
      </c>
      <c r="H14" s="21" t="s">
        <v>75</v>
      </c>
      <c r="I14" s="22">
        <v>0.03</v>
      </c>
      <c r="J14" s="19">
        <f>$F$13*I14</f>
        <v>5.0880000000000001</v>
      </c>
      <c r="K14" s="20">
        <f t="shared" si="0"/>
        <v>9600</v>
      </c>
      <c r="L14" s="67"/>
      <c r="M14" s="67"/>
    </row>
    <row r="15" spans="2:13">
      <c r="B15" s="63"/>
      <c r="C15" s="64"/>
      <c r="D15" s="64"/>
      <c r="E15" s="63"/>
      <c r="F15" s="65"/>
      <c r="G15" s="21" t="s">
        <v>76</v>
      </c>
      <c r="H15" s="21" t="s">
        <v>77</v>
      </c>
      <c r="I15" s="22">
        <v>6.4999999999999997E-3</v>
      </c>
      <c r="J15" s="19">
        <f>$F$13*I15</f>
        <v>1.1023999999999998</v>
      </c>
      <c r="K15" s="20">
        <f t="shared" si="0"/>
        <v>2080</v>
      </c>
      <c r="L15" s="67"/>
      <c r="M15" s="67"/>
    </row>
    <row r="16" spans="2:13">
      <c r="B16" s="63"/>
      <c r="C16" s="64"/>
      <c r="D16" s="64"/>
      <c r="E16" s="63"/>
      <c r="F16" s="65"/>
      <c r="G16" s="21" t="s">
        <v>78</v>
      </c>
      <c r="H16" s="21" t="s">
        <v>79</v>
      </c>
      <c r="I16" s="22">
        <v>1.5E-3</v>
      </c>
      <c r="J16" s="19">
        <f>$F$13*I16</f>
        <v>0.25440000000000002</v>
      </c>
      <c r="K16" s="20">
        <f>J16/$D$8*1000000</f>
        <v>480</v>
      </c>
      <c r="L16" s="67"/>
      <c r="M16" s="67"/>
    </row>
    <row r="17" spans="2:13">
      <c r="B17" s="63"/>
      <c r="C17" s="64"/>
      <c r="D17" s="64"/>
      <c r="E17" s="63"/>
      <c r="F17" s="65"/>
      <c r="G17" s="21" t="s">
        <v>70</v>
      </c>
      <c r="H17" s="21" t="s">
        <v>80</v>
      </c>
      <c r="I17" s="22">
        <v>7.4999999999999997E-3</v>
      </c>
      <c r="J17" s="19">
        <f>$F$13*I17</f>
        <v>1.272</v>
      </c>
      <c r="K17" s="20">
        <f>J17/$D$8*1000000</f>
        <v>2400</v>
      </c>
      <c r="L17" s="67"/>
      <c r="M17" s="67"/>
    </row>
    <row r="18" spans="2:13">
      <c r="B18" s="73">
        <v>3</v>
      </c>
      <c r="C18" s="64" t="s">
        <v>27</v>
      </c>
      <c r="D18" s="68" t="s">
        <v>61</v>
      </c>
      <c r="E18" s="73" t="s">
        <v>42</v>
      </c>
      <c r="F18" s="75">
        <f>D8*0.08%</f>
        <v>0.42400000000000004</v>
      </c>
      <c r="G18" s="23" t="s">
        <v>62</v>
      </c>
      <c r="H18" s="21" t="s">
        <v>63</v>
      </c>
      <c r="I18" s="24">
        <v>0.08</v>
      </c>
      <c r="J18" s="19">
        <f t="shared" ref="J18:J24" si="1">$F$18*I18</f>
        <v>3.3920000000000006E-2</v>
      </c>
      <c r="K18" s="20">
        <f t="shared" si="0"/>
        <v>64.000000000000014</v>
      </c>
      <c r="L18" s="66"/>
      <c r="M18" s="66"/>
    </row>
    <row r="19" spans="2:13">
      <c r="B19" s="74"/>
      <c r="C19" s="64"/>
      <c r="D19" s="69"/>
      <c r="E19" s="74"/>
      <c r="F19" s="76"/>
      <c r="G19" s="23" t="s">
        <v>64</v>
      </c>
      <c r="H19" s="21" t="s">
        <v>63</v>
      </c>
      <c r="I19" s="24">
        <v>0.06</v>
      </c>
      <c r="J19" s="19">
        <f t="shared" si="1"/>
        <v>2.5440000000000001E-2</v>
      </c>
      <c r="K19" s="20">
        <f t="shared" si="0"/>
        <v>48</v>
      </c>
      <c r="L19" s="67"/>
      <c r="M19" s="67"/>
    </row>
    <row r="20" spans="2:13">
      <c r="B20" s="74"/>
      <c r="C20" s="64"/>
      <c r="D20" s="69"/>
      <c r="E20" s="74"/>
      <c r="F20" s="76"/>
      <c r="G20" s="23" t="s">
        <v>65</v>
      </c>
      <c r="H20" s="21" t="s">
        <v>63</v>
      </c>
      <c r="I20" s="24">
        <v>0.01</v>
      </c>
      <c r="J20" s="19">
        <f t="shared" si="1"/>
        <v>4.2400000000000007E-3</v>
      </c>
      <c r="K20" s="20">
        <f t="shared" si="0"/>
        <v>8.0000000000000018</v>
      </c>
      <c r="L20" s="67"/>
      <c r="M20" s="67"/>
    </row>
    <row r="21" spans="2:13">
      <c r="B21" s="74"/>
      <c r="C21" s="64"/>
      <c r="D21" s="69"/>
      <c r="E21" s="74"/>
      <c r="F21" s="76"/>
      <c r="G21" s="23" t="s">
        <v>66</v>
      </c>
      <c r="H21" s="21" t="s">
        <v>63</v>
      </c>
      <c r="I21" s="24">
        <v>0.06</v>
      </c>
      <c r="J21" s="19">
        <f t="shared" si="1"/>
        <v>2.5440000000000001E-2</v>
      </c>
      <c r="K21" s="20">
        <f t="shared" si="0"/>
        <v>48</v>
      </c>
      <c r="L21" s="67"/>
      <c r="M21" s="67"/>
    </row>
    <row r="22" spans="2:13">
      <c r="B22" s="74"/>
      <c r="C22" s="64"/>
      <c r="D22" s="69"/>
      <c r="E22" s="74"/>
      <c r="F22" s="76"/>
      <c r="G22" s="23" t="s">
        <v>67</v>
      </c>
      <c r="H22" s="21" t="s">
        <v>63</v>
      </c>
      <c r="I22" s="24">
        <v>0.03</v>
      </c>
      <c r="J22" s="19">
        <f t="shared" si="1"/>
        <v>1.272E-2</v>
      </c>
      <c r="K22" s="20">
        <f t="shared" si="0"/>
        <v>24</v>
      </c>
      <c r="L22" s="67"/>
      <c r="M22" s="67"/>
    </row>
    <row r="23" spans="2:13">
      <c r="B23" s="74"/>
      <c r="C23" s="64"/>
      <c r="D23" s="69"/>
      <c r="E23" s="74"/>
      <c r="F23" s="76"/>
      <c r="G23" s="23" t="s">
        <v>68</v>
      </c>
      <c r="H23" s="21" t="s">
        <v>63</v>
      </c>
      <c r="I23" s="24">
        <v>5.0000000000000001E-3</v>
      </c>
      <c r="J23" s="19">
        <f t="shared" si="1"/>
        <v>2.1200000000000004E-3</v>
      </c>
      <c r="K23" s="20">
        <f t="shared" si="0"/>
        <v>4.0000000000000009</v>
      </c>
      <c r="L23" s="67"/>
      <c r="M23" s="67"/>
    </row>
    <row r="24" spans="2:13">
      <c r="B24" s="74"/>
      <c r="C24" s="64"/>
      <c r="D24" s="69"/>
      <c r="E24" s="74"/>
      <c r="F24" s="76"/>
      <c r="G24" s="23" t="s">
        <v>69</v>
      </c>
      <c r="H24" s="21" t="s">
        <v>63</v>
      </c>
      <c r="I24" s="24">
        <v>0.01</v>
      </c>
      <c r="J24" s="19">
        <f t="shared" si="1"/>
        <v>4.2400000000000007E-3</v>
      </c>
      <c r="K24" s="20">
        <f t="shared" si="0"/>
        <v>8.0000000000000018</v>
      </c>
      <c r="L24" s="67"/>
      <c r="M24" s="67"/>
    </row>
    <row r="25" spans="2:13">
      <c r="B25" s="74"/>
      <c r="C25" s="64"/>
      <c r="D25" s="69"/>
      <c r="E25" s="74"/>
      <c r="F25" s="76"/>
      <c r="G25" s="23" t="s">
        <v>70</v>
      </c>
      <c r="H25" s="21" t="s">
        <v>71</v>
      </c>
      <c r="I25" s="24">
        <v>0.745</v>
      </c>
      <c r="J25" s="19">
        <f>$F$18*I25</f>
        <v>0.31588000000000005</v>
      </c>
      <c r="K25" s="20">
        <f t="shared" si="0"/>
        <v>596.00000000000011</v>
      </c>
      <c r="L25" s="67"/>
      <c r="M25" s="67"/>
    </row>
    <row r="26" spans="2:13">
      <c r="B26" s="68">
        <v>4</v>
      </c>
      <c r="C26" s="70" t="s">
        <v>28</v>
      </c>
      <c r="D26" s="70" t="s">
        <v>44</v>
      </c>
      <c r="E26" s="70" t="s">
        <v>45</v>
      </c>
      <c r="F26" s="71">
        <f>D8*0.1%</f>
        <v>0.53</v>
      </c>
      <c r="G26" s="25" t="s">
        <v>55</v>
      </c>
      <c r="H26" s="26" t="s">
        <v>56</v>
      </c>
      <c r="I26" s="27">
        <v>0.98</v>
      </c>
      <c r="J26" s="19">
        <f>$F$26*I26</f>
        <v>0.51939999999999997</v>
      </c>
      <c r="K26" s="20">
        <f t="shared" si="0"/>
        <v>980</v>
      </c>
      <c r="L26" s="66"/>
      <c r="M26" s="66"/>
    </row>
    <row r="27" spans="2:13">
      <c r="B27" s="69"/>
      <c r="C27" s="70"/>
      <c r="D27" s="70"/>
      <c r="E27" s="70"/>
      <c r="F27" s="71"/>
      <c r="G27" s="25" t="s">
        <v>57</v>
      </c>
      <c r="H27" s="28" t="s">
        <v>58</v>
      </c>
      <c r="I27" s="27">
        <v>1.7999999999999999E-2</v>
      </c>
      <c r="J27" s="19">
        <f>$F$26*I27</f>
        <v>9.5399999999999999E-3</v>
      </c>
      <c r="K27" s="20">
        <f t="shared" si="0"/>
        <v>18</v>
      </c>
      <c r="L27" s="67"/>
      <c r="M27" s="67"/>
    </row>
    <row r="28" spans="2:13">
      <c r="B28" s="69"/>
      <c r="C28" s="70"/>
      <c r="D28" s="70"/>
      <c r="E28" s="70"/>
      <c r="F28" s="71"/>
      <c r="G28" s="25" t="s">
        <v>59</v>
      </c>
      <c r="H28" s="25" t="s">
        <v>60</v>
      </c>
      <c r="I28" s="29">
        <v>2E-3</v>
      </c>
      <c r="J28" s="19">
        <f>$F$26*I28</f>
        <v>1.0600000000000002E-3</v>
      </c>
      <c r="K28" s="20">
        <f t="shared" si="0"/>
        <v>2.0000000000000004</v>
      </c>
      <c r="L28" s="72"/>
      <c r="M28" s="72"/>
    </row>
    <row r="29" spans="2:13" ht="15.75">
      <c r="B29" s="64">
        <v>5</v>
      </c>
      <c r="C29" s="64" t="s">
        <v>29</v>
      </c>
      <c r="D29" s="64" t="s">
        <v>40</v>
      </c>
      <c r="E29" s="64" t="s">
        <v>43</v>
      </c>
      <c r="F29" s="71">
        <f>D8-F12-F13-F18-F26-F34</f>
        <v>337.58962997728008</v>
      </c>
      <c r="G29" s="30" t="s">
        <v>46</v>
      </c>
      <c r="H29" s="31" t="s">
        <v>47</v>
      </c>
      <c r="I29" s="27">
        <v>0.06</v>
      </c>
      <c r="J29" s="19">
        <f>$F$29*I29</f>
        <v>20.255377798636804</v>
      </c>
      <c r="K29" s="20">
        <f t="shared" si="0"/>
        <v>38217.693959692078</v>
      </c>
      <c r="L29" s="66"/>
      <c r="M29" s="66"/>
    </row>
    <row r="30" spans="2:13" ht="15.75">
      <c r="B30" s="64"/>
      <c r="C30" s="64"/>
      <c r="D30" s="64"/>
      <c r="E30" s="64"/>
      <c r="F30" s="71"/>
      <c r="G30" s="30" t="s">
        <v>48</v>
      </c>
      <c r="H30" s="31" t="s">
        <v>47</v>
      </c>
      <c r="I30" s="27">
        <v>0.03</v>
      </c>
      <c r="J30" s="19">
        <f>$F$29*I30</f>
        <v>10.127688899318402</v>
      </c>
      <c r="K30" s="20">
        <f t="shared" si="0"/>
        <v>19108.846979846039</v>
      </c>
      <c r="L30" s="67"/>
      <c r="M30" s="67"/>
    </row>
    <row r="31" spans="2:13" ht="15.75">
      <c r="B31" s="64"/>
      <c r="C31" s="64"/>
      <c r="D31" s="64"/>
      <c r="E31" s="64"/>
      <c r="F31" s="71"/>
      <c r="G31" s="30" t="s">
        <v>49</v>
      </c>
      <c r="H31" s="30" t="s">
        <v>50</v>
      </c>
      <c r="I31" s="27">
        <v>0.8</v>
      </c>
      <c r="J31" s="19">
        <f>$F$29*I31</f>
        <v>270.0717039818241</v>
      </c>
      <c r="K31" s="20">
        <f t="shared" si="0"/>
        <v>509569.25279589451</v>
      </c>
      <c r="L31" s="67"/>
      <c r="M31" s="67"/>
    </row>
    <row r="32" spans="2:13" ht="15.75">
      <c r="B32" s="64"/>
      <c r="C32" s="64"/>
      <c r="D32" s="64"/>
      <c r="E32" s="64"/>
      <c r="F32" s="71"/>
      <c r="G32" s="30" t="s">
        <v>51</v>
      </c>
      <c r="H32" s="30" t="s">
        <v>52</v>
      </c>
      <c r="I32" s="27">
        <v>0.1</v>
      </c>
      <c r="J32" s="19">
        <f>$F$29*I32</f>
        <v>33.758962997728013</v>
      </c>
      <c r="K32" s="20">
        <f t="shared" si="0"/>
        <v>63696.156599486814</v>
      </c>
      <c r="L32" s="67"/>
      <c r="M32" s="67"/>
    </row>
    <row r="33" spans="2:13" ht="15.75">
      <c r="B33" s="64"/>
      <c r="C33" s="64"/>
      <c r="D33" s="64"/>
      <c r="E33" s="64"/>
      <c r="F33" s="71"/>
      <c r="G33" s="30" t="s">
        <v>53</v>
      </c>
      <c r="H33" s="30" t="s">
        <v>54</v>
      </c>
      <c r="I33" s="27">
        <v>0.01</v>
      </c>
      <c r="J33" s="19">
        <f>$F$29*I33</f>
        <v>3.3758962997728008</v>
      </c>
      <c r="K33" s="20">
        <f t="shared" si="0"/>
        <v>6369.6156599486812</v>
      </c>
      <c r="L33" s="72"/>
      <c r="M33" s="72"/>
    </row>
    <row r="34" spans="2:13" ht="15.75">
      <c r="B34" s="64">
        <v>6</v>
      </c>
      <c r="C34" s="64" t="s">
        <v>30</v>
      </c>
      <c r="D34" s="77" t="s">
        <v>31</v>
      </c>
      <c r="E34" s="78" t="s">
        <v>32</v>
      </c>
      <c r="F34" s="65">
        <f>D8*3%</f>
        <v>15.899999999999999</v>
      </c>
      <c r="G34" s="43" t="s">
        <v>33</v>
      </c>
      <c r="H34" s="43" t="s">
        <v>34</v>
      </c>
      <c r="I34" s="44">
        <v>0.99990000000000001</v>
      </c>
      <c r="J34" s="45">
        <f>$F$34*I34</f>
        <v>15.898409999999998</v>
      </c>
      <c r="K34" s="20">
        <f t="shared" si="0"/>
        <v>29996.999999999996</v>
      </c>
      <c r="L34" s="66"/>
      <c r="M34" s="66"/>
    </row>
    <row r="35" spans="2:13" ht="15.75">
      <c r="B35" s="64"/>
      <c r="C35" s="64"/>
      <c r="D35" s="77"/>
      <c r="E35" s="78"/>
      <c r="F35" s="65"/>
      <c r="G35" s="46" t="s">
        <v>35</v>
      </c>
      <c r="H35" s="46" t="s">
        <v>36</v>
      </c>
      <c r="I35" s="44">
        <v>1E-4</v>
      </c>
      <c r="J35" s="45">
        <f>$F$34*I35</f>
        <v>1.5899999999999998E-3</v>
      </c>
      <c r="K35" s="20">
        <f t="shared" si="0"/>
        <v>2.9999999999999996</v>
      </c>
      <c r="L35" s="72"/>
      <c r="M35" s="72"/>
    </row>
    <row r="36" spans="2:13" ht="15.75">
      <c r="B36" s="32" t="s">
        <v>37</v>
      </c>
      <c r="F36" s="33"/>
      <c r="K36" s="34"/>
    </row>
    <row r="37" spans="2:13">
      <c r="F37" s="33"/>
      <c r="K37" s="35"/>
    </row>
    <row r="38" spans="2:13" ht="15.75">
      <c r="F38" s="33">
        <f>SUM(F12:F35)</f>
        <v>530.00000000000011</v>
      </c>
      <c r="I38" s="36">
        <f>SUM(I12:I35)</f>
        <v>5.9999999999999982</v>
      </c>
      <c r="J38" s="37">
        <f>SUM(J12:J35)</f>
        <v>530</v>
      </c>
      <c r="K38" s="35">
        <f>SUM(K12:K35)</f>
        <v>1000000.0000000001</v>
      </c>
    </row>
    <row r="43" spans="2:13">
      <c r="J43" s="38"/>
    </row>
  </sheetData>
  <mergeCells count="48">
    <mergeCell ref="M29:M33"/>
    <mergeCell ref="B34:B35"/>
    <mergeCell ref="C34:C35"/>
    <mergeCell ref="D34:D35"/>
    <mergeCell ref="E34:E35"/>
    <mergeCell ref="F34:F35"/>
    <mergeCell ref="L34:L35"/>
    <mergeCell ref="M34:M35"/>
    <mergeCell ref="B29:B33"/>
    <mergeCell ref="C29:C33"/>
    <mergeCell ref="D29:D33"/>
    <mergeCell ref="E29:E33"/>
    <mergeCell ref="F29:F33"/>
    <mergeCell ref="L29:L33"/>
    <mergeCell ref="M18:M25"/>
    <mergeCell ref="B26:B28"/>
    <mergeCell ref="C26:C28"/>
    <mergeCell ref="D26:D28"/>
    <mergeCell ref="E26:E28"/>
    <mergeCell ref="F26:F28"/>
    <mergeCell ref="L26:L28"/>
    <mergeCell ref="M26:M28"/>
    <mergeCell ref="B18:B25"/>
    <mergeCell ref="C18:C25"/>
    <mergeCell ref="D18:D25"/>
    <mergeCell ref="E18:E25"/>
    <mergeCell ref="F18:F25"/>
    <mergeCell ref="L18:L25"/>
    <mergeCell ref="L10:L11"/>
    <mergeCell ref="M10:M11"/>
    <mergeCell ref="B13:B17"/>
    <mergeCell ref="C13:C17"/>
    <mergeCell ref="D13:D17"/>
    <mergeCell ref="E13:E17"/>
    <mergeCell ref="F13:F17"/>
    <mergeCell ref="L13:L17"/>
    <mergeCell ref="M13:M17"/>
    <mergeCell ref="B1:K4"/>
    <mergeCell ref="B5:K5"/>
    <mergeCell ref="B10:B11"/>
    <mergeCell ref="D10:D11"/>
    <mergeCell ref="E10:E11"/>
    <mergeCell ref="F10:F11"/>
    <mergeCell ref="G10:G11"/>
    <mergeCell ref="H10:H11"/>
    <mergeCell ref="I10:I11"/>
    <mergeCell ref="J10:J11"/>
    <mergeCell ref="K10:K11"/>
  </mergeCells>
  <phoneticPr fontId="5" type="noConversion"/>
  <pageMargins left="0.75" right="0.75" top="1" bottom="1" header="0.5" footer="0.5"/>
  <pageSetup paperSize="9" scale="63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2" r:id="rId4">
          <objectPr defaultSize="0" autoPict="0" r:id="rId5">
            <anchor moveWithCells="1">
              <from>
                <xdr:col>12</xdr:col>
                <xdr:colOff>295275</xdr:colOff>
                <xdr:row>33</xdr:row>
                <xdr:rowOff>28575</xdr:rowOff>
              </from>
              <to>
                <xdr:col>12</xdr:col>
                <xdr:colOff>723900</xdr:colOff>
                <xdr:row>34</xdr:row>
                <xdr:rowOff>171450</xdr:rowOff>
              </to>
            </anchor>
          </objectPr>
        </oleObject>
      </mc:Choice>
      <mc:Fallback>
        <oleObject progId="Acrobat Document" dvAspect="DVASPECT_ICON" shapeId="1032" r:id="rId4"/>
      </mc:Fallback>
    </mc:AlternateContent>
    <mc:AlternateContent xmlns:mc="http://schemas.openxmlformats.org/markup-compatibility/2006">
      <mc:Choice Requires="x14">
        <oleObject progId="Acrobat Document" dvAspect="DVASPECT_ICON" shapeId="1036" r:id="rId6">
          <objectPr defaultSize="0" autoPict="0" r:id="rId7">
            <anchor moveWithCells="1">
              <from>
                <xdr:col>12</xdr:col>
                <xdr:colOff>295275</xdr:colOff>
                <xdr:row>25</xdr:row>
                <xdr:rowOff>133350</xdr:rowOff>
              </from>
              <to>
                <xdr:col>12</xdr:col>
                <xdr:colOff>723900</xdr:colOff>
                <xdr:row>27</xdr:row>
                <xdr:rowOff>95250</xdr:rowOff>
              </to>
            </anchor>
          </objectPr>
        </oleObject>
      </mc:Choice>
      <mc:Fallback>
        <oleObject progId="Acrobat Document" dvAspect="DVASPECT_ICON" shapeId="1036" r:id="rId6"/>
      </mc:Fallback>
    </mc:AlternateContent>
    <mc:AlternateContent xmlns:mc="http://schemas.openxmlformats.org/markup-compatibility/2006">
      <mc:Choice Requires="x14">
        <oleObject progId="Acrobat Document" dvAspect="DVASPECT_ICON" shapeId="1038" r:id="rId8">
          <objectPr defaultSize="0" autoPict="0" r:id="rId9">
            <anchor moveWithCells="1">
              <from>
                <xdr:col>12</xdr:col>
                <xdr:colOff>304800</xdr:colOff>
                <xdr:row>20</xdr:row>
                <xdr:rowOff>38100</xdr:rowOff>
              </from>
              <to>
                <xdr:col>12</xdr:col>
                <xdr:colOff>723900</xdr:colOff>
                <xdr:row>21</xdr:row>
                <xdr:rowOff>200025</xdr:rowOff>
              </to>
            </anchor>
          </objectPr>
        </oleObject>
      </mc:Choice>
      <mc:Fallback>
        <oleObject progId="Acrobat Document" dvAspect="DVASPECT_ICON" shapeId="1038" r:id="rId8"/>
      </mc:Fallback>
    </mc:AlternateContent>
    <mc:AlternateContent xmlns:mc="http://schemas.openxmlformats.org/markup-compatibility/2006">
      <mc:Choice Requires="x14">
        <oleObject progId="Acrobat Document" dvAspect="DVASPECT_ICON" shapeId="1040" r:id="rId10">
          <objectPr defaultSize="0" autoPict="0" r:id="rId11">
            <anchor moveWithCells="1">
              <from>
                <xdr:col>12</xdr:col>
                <xdr:colOff>295275</xdr:colOff>
                <xdr:row>13</xdr:row>
                <xdr:rowOff>133350</xdr:rowOff>
              </from>
              <to>
                <xdr:col>12</xdr:col>
                <xdr:colOff>723900</xdr:colOff>
                <xdr:row>15</xdr:row>
                <xdr:rowOff>57150</xdr:rowOff>
              </to>
            </anchor>
          </objectPr>
        </oleObject>
      </mc:Choice>
      <mc:Fallback>
        <oleObject progId="Acrobat Document" dvAspect="DVASPECT_ICON" shapeId="1040" r:id="rId10"/>
      </mc:Fallback>
    </mc:AlternateContent>
    <mc:AlternateContent xmlns:mc="http://schemas.openxmlformats.org/markup-compatibility/2006">
      <mc:Choice Requires="x14">
        <oleObject progId="Acrobat Document" dvAspect="DVASPECT_ICON" shapeId="1043" r:id="rId12">
          <objectPr defaultSize="0" autoPict="0" r:id="rId13">
            <anchor moveWithCells="1">
              <from>
                <xdr:col>12</xdr:col>
                <xdr:colOff>276225</xdr:colOff>
                <xdr:row>29</xdr:row>
                <xdr:rowOff>123825</xdr:rowOff>
              </from>
              <to>
                <xdr:col>12</xdr:col>
                <xdr:colOff>752475</xdr:colOff>
                <xdr:row>31</xdr:row>
                <xdr:rowOff>85725</xdr:rowOff>
              </to>
            </anchor>
          </objectPr>
        </oleObject>
      </mc:Choice>
      <mc:Fallback>
        <oleObject progId="Acrobat Document" dvAspect="DVASPECT_ICON" shapeId="1043" r:id="rId12"/>
      </mc:Fallback>
    </mc:AlternateContent>
    <mc:AlternateContent xmlns:mc="http://schemas.openxmlformats.org/markup-compatibility/2006">
      <mc:Choice Requires="x14">
        <oleObject progId="Acrobat Document" dvAspect="DVASPECT_ICON" shapeId="1048" r:id="rId14">
          <objectPr defaultSize="0" autoPict="0" r:id="rId15">
            <anchor moveWithCells="1">
              <from>
                <xdr:col>11</xdr:col>
                <xdr:colOff>123825</xdr:colOff>
                <xdr:row>19</xdr:row>
                <xdr:rowOff>47625</xdr:rowOff>
              </from>
              <to>
                <xdr:col>11</xdr:col>
                <xdr:colOff>857250</xdr:colOff>
                <xdr:row>22</xdr:row>
                <xdr:rowOff>28575</xdr:rowOff>
              </to>
            </anchor>
          </objectPr>
        </oleObject>
      </mc:Choice>
      <mc:Fallback>
        <oleObject progId="Acrobat Document" dvAspect="DVASPECT_ICON" shapeId="1048" r:id="rId14"/>
      </mc:Fallback>
    </mc:AlternateContent>
    <mc:AlternateContent xmlns:mc="http://schemas.openxmlformats.org/markup-compatibility/2006">
      <mc:Choice Requires="x14">
        <oleObject progId="Acrobat Document" dvAspect="DVASPECT_ICON" shapeId="1049" r:id="rId16">
          <objectPr defaultSize="0" autoPict="0" r:id="rId17">
            <anchor moveWithCells="1">
              <from>
                <xdr:col>11</xdr:col>
                <xdr:colOff>95250</xdr:colOff>
                <xdr:row>29</xdr:row>
                <xdr:rowOff>0</xdr:rowOff>
              </from>
              <to>
                <xdr:col>11</xdr:col>
                <xdr:colOff>857250</xdr:colOff>
                <xdr:row>32</xdr:row>
                <xdr:rowOff>0</xdr:rowOff>
              </to>
            </anchor>
          </objectPr>
        </oleObject>
      </mc:Choice>
      <mc:Fallback>
        <oleObject progId="Acrobat Document" dvAspect="DVASPECT_ICON" shapeId="1049" r:id="rId16"/>
      </mc:Fallback>
    </mc:AlternateContent>
    <mc:AlternateContent xmlns:mc="http://schemas.openxmlformats.org/markup-compatibility/2006">
      <mc:Choice Requires="x14">
        <oleObject progId="Acrobat Document" dvAspect="DVASPECT_ICON" shapeId="1050" r:id="rId18">
          <objectPr defaultSize="0" autoPict="0" r:id="rId19">
            <anchor moveWithCells="1">
              <from>
                <xdr:col>11</xdr:col>
                <xdr:colOff>323850</xdr:colOff>
                <xdr:row>33</xdr:row>
                <xdr:rowOff>57150</xdr:rowOff>
              </from>
              <to>
                <xdr:col>11</xdr:col>
                <xdr:colOff>695325</xdr:colOff>
                <xdr:row>34</xdr:row>
                <xdr:rowOff>142875</xdr:rowOff>
              </to>
            </anchor>
          </objectPr>
        </oleObject>
      </mc:Choice>
      <mc:Fallback>
        <oleObject progId="Acrobat Document" dvAspect="DVASPECT_ICON" shapeId="1050" r:id="rId18"/>
      </mc:Fallback>
    </mc:AlternateContent>
    <mc:AlternateContent xmlns:mc="http://schemas.openxmlformats.org/markup-compatibility/2006">
      <mc:Choice Requires="x14">
        <oleObject progId="Acrobat Document" dvAspect="DVASPECT_ICON" shapeId="1051" r:id="rId20">
          <objectPr defaultSize="0" autoPict="0" r:id="rId21">
            <anchor moveWithCells="1">
              <from>
                <xdr:col>11</xdr:col>
                <xdr:colOff>219075</xdr:colOff>
                <xdr:row>25</xdr:row>
                <xdr:rowOff>95250</xdr:rowOff>
              </from>
              <to>
                <xdr:col>11</xdr:col>
                <xdr:colOff>762000</xdr:colOff>
                <xdr:row>27</xdr:row>
                <xdr:rowOff>114300</xdr:rowOff>
              </to>
            </anchor>
          </objectPr>
        </oleObject>
      </mc:Choice>
      <mc:Fallback>
        <oleObject progId="Acrobat Document" dvAspect="DVASPECT_ICON" shapeId="1051" r:id="rId20"/>
      </mc:Fallback>
    </mc:AlternateContent>
    <mc:AlternateContent xmlns:mc="http://schemas.openxmlformats.org/markup-compatibility/2006">
      <mc:Choice Requires="x14">
        <oleObject progId="Acrobat Document" dvAspect="DVASPECT_ICON" shapeId="1052" r:id="rId22">
          <objectPr defaultSize="0" r:id="rId23">
            <anchor moveWithCells="1">
              <from>
                <xdr:col>11</xdr:col>
                <xdr:colOff>76200</xdr:colOff>
                <xdr:row>12</xdr:row>
                <xdr:rowOff>123825</xdr:rowOff>
              </from>
              <to>
                <xdr:col>11</xdr:col>
                <xdr:colOff>990600</xdr:colOff>
                <xdr:row>16</xdr:row>
                <xdr:rowOff>47625</xdr:rowOff>
              </to>
            </anchor>
          </objectPr>
        </oleObject>
      </mc:Choice>
      <mc:Fallback>
        <oleObject progId="Acrobat Document" dvAspect="DVASPECT_ICON" shapeId="1052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Greatek公用</dc:creator>
  <cp:lastModifiedBy>Sunny Suen</cp:lastModifiedBy>
  <dcterms:created xsi:type="dcterms:W3CDTF">2022-01-07T01:05:41Z</dcterms:created>
  <dcterms:modified xsi:type="dcterms:W3CDTF">2024-12-23T03:58:03Z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2024-12-23</vt:lpwstr>
  </property>
  <property pid="7" fmtid="{D5CDD505-2E9C-101B-9397-08002B2CF9AE}" name="CogniDox_Partnum">
    <vt:lpwstr>XM-014783-UN</vt:lpwstr>
  </property>
  <property pid="8" fmtid="{D5CDD505-2E9C-101B-9397-08002B2CF9AE}" name="CogniDox_Version">
    <vt:lpwstr>4</vt:lpwstr>
  </property>
  <property pid="9" fmtid="{D5CDD505-2E9C-101B-9397-08002B2CF9AE}" name="CogniDoxKey_Value">
    <vt:lpwstr>WbNBzuJyo1rqMZ69CdMUhlK8Rbw</vt:lpwstr>
  </property>
  <property pid="11" fmtid="{D5CDD505-2E9C-101B-9397-08002B2CF9AE}" name="CogniDox_Title">
    <vt:lpwstr>XS3-PM2-TQ128 xcore.ai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Is Tools">
    <vt:bool>false</vt:bool>
  </property>
  <property pid="15" fmtid="{D5CDD505-2E9C-101B-9397-08002B2CF9AE}" name="CogniDox_Meta_Auto-update">
    <vt:bool>false</vt:bool>
  </property>
  <property pid="16" fmtid="{D5CDD505-2E9C-101B-9397-08002B2CF9AE}" name="CogniDox_Meta_Published URL">
    <vt:lpwstr>/published/</vt:lpwstr>
  </property>
</Properties>
</file>