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nny\Desktop\renew ICP-MSDS reports\"/>
    </mc:Choice>
  </mc:AlternateContent>
  <xr:revisionPtr revIDLastSave="0" documentId="13_ncr:1_{C9C9FB28-F3CD-4C2F-AB71-F92BCF972267}" xr6:coauthVersionLast="47" xr6:coauthVersionMax="47" xr10:uidLastSave="{00000000-0000-0000-0000-000000000000}"/>
  <bookViews>
    <workbookView xWindow="-120" yWindow="-120" windowWidth="38640" windowHeight="21840" tabRatio="681" xr2:uid="{00000000-000D-0000-FFFF-FFFF00000000}"/>
  </bookViews>
  <sheets>
    <sheet name="XS1-OUF4" sheetId="9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9" l="1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53" i="9" l="1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10" i="9" l="1"/>
  <c r="I9" i="9" l="1"/>
  <c r="F54" i="9" l="1"/>
  <c r="K33" i="9" l="1"/>
  <c r="L33" i="9" s="1"/>
  <c r="K17" i="9"/>
  <c r="L17" i="9" s="1"/>
  <c r="K32" i="9"/>
  <c r="L32" i="9" s="1"/>
  <c r="K16" i="9"/>
  <c r="L16" i="9" s="1"/>
  <c r="K31" i="9"/>
  <c r="L31" i="9" s="1"/>
  <c r="K15" i="9"/>
  <c r="L15" i="9" s="1"/>
  <c r="K30" i="9"/>
  <c r="L30" i="9" s="1"/>
  <c r="K14" i="9"/>
  <c r="L14" i="9" s="1"/>
  <c r="K29" i="9"/>
  <c r="L29" i="9" s="1"/>
  <c r="K13" i="9"/>
  <c r="L13" i="9" s="1"/>
  <c r="K28" i="9"/>
  <c r="L28" i="9" s="1"/>
  <c r="K12" i="9"/>
  <c r="L12" i="9" s="1"/>
  <c r="K27" i="9"/>
  <c r="L27" i="9" s="1"/>
  <c r="K11" i="9"/>
  <c r="L11" i="9" s="1"/>
  <c r="K26" i="9"/>
  <c r="L26" i="9" s="1"/>
  <c r="K25" i="9"/>
  <c r="L25" i="9" s="1"/>
  <c r="K24" i="9"/>
  <c r="L24" i="9" s="1"/>
  <c r="K23" i="9"/>
  <c r="L23" i="9" s="1"/>
  <c r="K22" i="9"/>
  <c r="L22" i="9" s="1"/>
  <c r="K37" i="9"/>
  <c r="L37" i="9" s="1"/>
  <c r="K21" i="9"/>
  <c r="L21" i="9" s="1"/>
  <c r="K20" i="9"/>
  <c r="L20" i="9" s="1"/>
  <c r="K36" i="9"/>
  <c r="L36" i="9" s="1"/>
  <c r="K18" i="9"/>
  <c r="L18" i="9" s="1"/>
  <c r="K34" i="9"/>
  <c r="L34" i="9" s="1"/>
  <c r="K19" i="9"/>
  <c r="L19" i="9" s="1"/>
  <c r="K35" i="9"/>
  <c r="L35" i="9" s="1"/>
  <c r="K42" i="9"/>
  <c r="L42" i="9" s="1"/>
  <c r="K44" i="9"/>
  <c r="L44" i="9" s="1"/>
  <c r="K45" i="9"/>
  <c r="L45" i="9" s="1"/>
  <c r="K46" i="9"/>
  <c r="L46" i="9" s="1"/>
  <c r="K47" i="9"/>
  <c r="L47" i="9" s="1"/>
  <c r="K49" i="9"/>
  <c r="L49" i="9" s="1"/>
  <c r="K50" i="9"/>
  <c r="L50" i="9" s="1"/>
  <c r="K51" i="9"/>
  <c r="L51" i="9" s="1"/>
  <c r="K48" i="9"/>
  <c r="L48" i="9" s="1"/>
  <c r="K52" i="9"/>
  <c r="L52" i="9" s="1"/>
  <c r="K39" i="9"/>
  <c r="L39" i="9" s="1"/>
  <c r="K40" i="9"/>
  <c r="L40" i="9" s="1"/>
  <c r="K53" i="9"/>
  <c r="L53" i="9" s="1"/>
  <c r="K41" i="9"/>
  <c r="L41" i="9" s="1"/>
  <c r="K38" i="9"/>
  <c r="L38" i="9" s="1"/>
  <c r="K43" i="9"/>
  <c r="L43" i="9" s="1"/>
  <c r="K10" i="9"/>
  <c r="L10" i="9" s="1"/>
  <c r="K9" i="9"/>
  <c r="E4" i="9"/>
  <c r="L9" i="9" l="1"/>
  <c r="K54" i="9" l="1"/>
  <c r="L54" i="9"/>
</calcChain>
</file>

<file path=xl/sharedStrings.xml><?xml version="1.0" encoding="utf-8"?>
<sst xmlns="http://schemas.openxmlformats.org/spreadsheetml/2006/main" count="144" uniqueCount="118">
  <si>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</si>
  <si>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</si>
  <si>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</si>
  <si>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</si>
  <si>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</si>
  <si>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</si>
  <si>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</si>
  <si>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PKG TYPE</t>
    <phoneticPr fontId="6" type="noConversion"/>
  </si>
  <si>
    <t>Date</t>
    <phoneticPr fontId="7" type="noConversion"/>
  </si>
  <si>
    <t>Yes</t>
    <phoneticPr fontId="5" type="noConversion"/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</si>
  <si>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</si>
  <si>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</si>
  <si>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</si>
  <si>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</si>
  <si>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</si>
  <si>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</si>
  <si>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</si>
  <si>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Silicon(Si)</t>
    <phoneticPr fontId="5" type="noConversion"/>
  </si>
  <si>
    <t>7440-21-3</t>
    <phoneticPr fontId="5" type="noConversion"/>
  </si>
  <si>
    <t>7440-50-8</t>
    <phoneticPr fontId="5" type="noConversion"/>
  </si>
  <si>
    <t>Mold compound</t>
    <phoneticPr fontId="5" type="noConversion"/>
  </si>
  <si>
    <t>Trade secret</t>
    <phoneticPr fontId="6" type="noConversion"/>
  </si>
  <si>
    <t>65997-17-3</t>
    <phoneticPr fontId="5" type="noConversion"/>
  </si>
  <si>
    <t xml:space="preserve">Carbon black </t>
    <phoneticPr fontId="5" type="noConversion"/>
  </si>
  <si>
    <t>Wafer</t>
    <phoneticPr fontId="5" type="noConversion"/>
  </si>
  <si>
    <t>1333-86-4</t>
    <phoneticPr fontId="6" type="noConversion"/>
  </si>
  <si>
    <t>Customer</t>
    <phoneticPr fontId="7" type="noConversion"/>
  </si>
  <si>
    <t>Copper(Cu)</t>
    <phoneticPr fontId="5" type="noConversion"/>
  </si>
  <si>
    <t>Heat Resistant Resin</t>
    <phoneticPr fontId="5" type="noConversion"/>
  </si>
  <si>
    <t>Total amount [gram]</t>
    <phoneticPr fontId="6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</si>
  <si>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</si>
  <si>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</si>
  <si>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</si>
  <si>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</si>
  <si>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</si>
  <si>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EME G750C</t>
    <phoneticPr fontId="6" type="noConversion"/>
  </si>
  <si>
    <t>Epoxy resin A</t>
    <phoneticPr fontId="6" type="noConversion"/>
  </si>
  <si>
    <t>Epoxy resin B</t>
    <phoneticPr fontId="6" type="noConversion"/>
  </si>
  <si>
    <t>Phenol Novolac</t>
    <phoneticPr fontId="6" type="noConversion"/>
  </si>
  <si>
    <t>9003-35-4</t>
    <phoneticPr fontId="6" type="noConversion"/>
  </si>
  <si>
    <t>Metal Hydroxide</t>
    <phoneticPr fontId="6" type="noConversion"/>
  </si>
  <si>
    <t>Silica Fused</t>
    <phoneticPr fontId="6" type="noConversion"/>
  </si>
  <si>
    <t>60676-86-0</t>
    <phoneticPr fontId="5" type="noConversion"/>
  </si>
  <si>
    <t>Sumitomo</t>
    <phoneticPr fontId="5" type="noConversion"/>
  </si>
  <si>
    <t>Acrylate monomer</t>
    <phoneticPr fontId="5" type="noConversion"/>
  </si>
  <si>
    <t>XMOS</t>
    <phoneticPr fontId="7" type="noConversion"/>
  </si>
  <si>
    <t>2100A</t>
    <phoneticPr fontId="6" type="noConversion"/>
  </si>
  <si>
    <t>Epoxy resin</t>
    <phoneticPr fontId="5" type="noConversion"/>
  </si>
  <si>
    <t>Acrylic resin</t>
    <phoneticPr fontId="5" type="noConversion"/>
  </si>
  <si>
    <t>Glass cloth</t>
    <phoneticPr fontId="5" type="noConversion"/>
  </si>
  <si>
    <t>Epoxy</t>
    <phoneticPr fontId="5" type="noConversion"/>
  </si>
  <si>
    <t>223769-10-6</t>
    <phoneticPr fontId="5" type="noConversion"/>
  </si>
  <si>
    <t>7631-86-9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</si>
  <si>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</si>
  <si>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</si>
  <si>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</si>
  <si>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Tin(Sn)</t>
    <phoneticPr fontId="5" type="noConversion"/>
  </si>
  <si>
    <t>7440-31-5</t>
  </si>
  <si>
    <t>7440-22-4</t>
  </si>
  <si>
    <t>7440-57-5</t>
  </si>
  <si>
    <t>ICP Data</t>
  </si>
  <si>
    <t>MSDS</t>
  </si>
  <si>
    <t>Copper(Cu)</t>
    <phoneticPr fontId="4" type="noConversion"/>
  </si>
  <si>
    <t>NMC</t>
  </si>
  <si>
    <t>Bonding Wire</t>
    <phoneticPr fontId="5" type="noConversion"/>
  </si>
  <si>
    <t>0.8mil Cu/Pd wire</t>
    <phoneticPr fontId="5" type="noConversion"/>
  </si>
  <si>
    <t>Palladium(Pd)</t>
    <phoneticPr fontId="5" type="noConversion"/>
  </si>
  <si>
    <t>Silicon chip 1st</t>
    <phoneticPr fontId="5" type="noConversion"/>
  </si>
  <si>
    <t>Silicon chip 2nd</t>
    <phoneticPr fontId="5" type="noConversion"/>
  </si>
  <si>
    <t>FBGA 18X18 374B</t>
    <phoneticPr fontId="5" type="noConversion"/>
  </si>
  <si>
    <t>0.40mm 
SAC305</t>
    <phoneticPr fontId="5" type="noConversion"/>
  </si>
  <si>
    <t>-</t>
    <phoneticPr fontId="5" type="noConversion"/>
  </si>
  <si>
    <t>-</t>
    <phoneticPr fontId="5" type="noConversion"/>
  </si>
  <si>
    <t>7440-02-0</t>
    <phoneticPr fontId="5" type="noConversion"/>
  </si>
  <si>
    <t>1st, 2nd Epoxy</t>
    <phoneticPr fontId="6" type="noConversion"/>
  </si>
  <si>
    <t>Korea Circuit</t>
    <phoneticPr fontId="5" type="noConversion"/>
  </si>
  <si>
    <t>Substrate</t>
    <phoneticPr fontId="5" type="noConversion"/>
  </si>
  <si>
    <t>Core
DS7409 HGB</t>
    <phoneticPr fontId="5" type="noConversion"/>
  </si>
  <si>
    <t>Copper</t>
    <phoneticPr fontId="5" type="noConversion"/>
  </si>
  <si>
    <t>28906-96-9</t>
    <phoneticPr fontId="5" type="noConversion"/>
  </si>
  <si>
    <t>25722-66-1</t>
    <phoneticPr fontId="5" type="noConversion"/>
  </si>
  <si>
    <t>Silica Filler</t>
    <phoneticPr fontId="5" type="noConversion"/>
  </si>
  <si>
    <t>Resistant Epoxy Resin</t>
    <phoneticPr fontId="5" type="noConversion"/>
  </si>
  <si>
    <t>Metal Hydroxide</t>
    <phoneticPr fontId="5" type="noConversion"/>
  </si>
  <si>
    <t>1318-23-6</t>
    <phoneticPr fontId="5" type="noConversion"/>
  </si>
  <si>
    <t>Copper Foil</t>
    <phoneticPr fontId="5" type="noConversion"/>
  </si>
  <si>
    <t>Cu</t>
    <phoneticPr fontId="5" type="noConversion"/>
  </si>
  <si>
    <t>7440-66-6</t>
    <phoneticPr fontId="5" type="noConversion"/>
  </si>
  <si>
    <t>Chromium</t>
    <phoneticPr fontId="5" type="noConversion"/>
  </si>
  <si>
    <t>7440-47-3</t>
    <phoneticPr fontId="5" type="noConversion"/>
  </si>
  <si>
    <t>SR</t>
    <phoneticPr fontId="5" type="noConversion"/>
  </si>
  <si>
    <t>Acrylate resin</t>
    <phoneticPr fontId="5" type="noConversion"/>
  </si>
  <si>
    <t>Organic pigments</t>
    <phoneticPr fontId="5" type="noConversion"/>
  </si>
  <si>
    <t>Phthalocyanine blue</t>
    <phoneticPr fontId="5" type="noConversion"/>
  </si>
  <si>
    <t>Talc(containing no asbest fibers)</t>
    <phoneticPr fontId="5" type="noConversion"/>
  </si>
  <si>
    <t>14807-96-6</t>
    <phoneticPr fontId="5" type="noConversion"/>
  </si>
  <si>
    <t>Barium Sulfate</t>
    <phoneticPr fontId="5" type="noConversion"/>
  </si>
  <si>
    <t>7727-43-7</t>
    <phoneticPr fontId="5" type="noConversion"/>
  </si>
  <si>
    <t>Silica</t>
    <phoneticPr fontId="5" type="noConversion"/>
  </si>
  <si>
    <t>2-Benzyl-2-dimethylamino-1-(4-morpholino-phenyl)-1-butanone</t>
    <phoneticPr fontId="5" type="noConversion"/>
  </si>
  <si>
    <t>119313-12-1</t>
    <phoneticPr fontId="5" type="noConversion"/>
  </si>
  <si>
    <t>Defoamers/leveling agent etc.</t>
    <phoneticPr fontId="5" type="noConversion"/>
  </si>
  <si>
    <t>Dipropyleneglycolmonomethylether*)1-(2-methoxy-2-methylethoxy)-2-propanol</t>
    <phoneticPr fontId="5" type="noConversion"/>
  </si>
  <si>
    <t>34590-94-8</t>
    <phoneticPr fontId="5" type="noConversion"/>
  </si>
  <si>
    <t>3-methoxy-3-methylbutylacetate - - -</t>
    <phoneticPr fontId="5" type="noConversion"/>
  </si>
  <si>
    <t>103429-90-9</t>
    <phoneticPr fontId="5" type="noConversion"/>
  </si>
  <si>
    <t>Heavy Aromatic Solvent naphtha</t>
    <phoneticPr fontId="5" type="noConversion"/>
  </si>
  <si>
    <t>64742-94-5</t>
    <phoneticPr fontId="5" type="noConversion"/>
  </si>
  <si>
    <t>Naphthalene</t>
    <phoneticPr fontId="5" type="noConversion"/>
  </si>
  <si>
    <t>91-20-3</t>
    <phoneticPr fontId="5" type="noConversion"/>
  </si>
  <si>
    <t>Ni plating</t>
    <phoneticPr fontId="5" type="noConversion"/>
  </si>
  <si>
    <t>Nickel</t>
    <phoneticPr fontId="5" type="noConversion"/>
  </si>
  <si>
    <t>Au plating</t>
    <phoneticPr fontId="5" type="noConversion"/>
  </si>
  <si>
    <t>Gold potassium cyanide</t>
    <phoneticPr fontId="5" type="noConversion"/>
  </si>
  <si>
    <t>13967-50-5</t>
    <phoneticPr fontId="5" type="noConversion"/>
  </si>
  <si>
    <t>Cu plating</t>
    <phoneticPr fontId="5" type="noConversion"/>
  </si>
  <si>
    <t>XS1-OU4-FB374</t>
  </si>
  <si>
    <t>2024.02.05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</si>
</sst>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_ "/>
    <numFmt numFmtId="165" formatCode="0.00000_);[Red]\(0.00000\)"/>
    <numFmt numFmtId="166" formatCode="0.00000"/>
    <numFmt numFmtId="167" formatCode="0.00000_ "/>
    <numFmt numFmtId="168" formatCode="0.0000"/>
    <numFmt numFmtId="169" formatCode="0.0000_);[Red]\(0.0000\)"/>
    <numFmt numFmtId="170" formatCode="0_ "/>
  </numFmts>
  <fonts count="18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142">
    <xf numFmtId="0" fontId="0" fillId="0" borderId="0" xfId="0"/>
    <xf numFmtId="0" fontId="8" fillId="0" borderId="0" xfId="2" applyFont="1">
      <alignment vertical="center"/>
    </xf>
    <xf numFmtId="0" fontId="9" fillId="2" borderId="0" xfId="2" applyFont="1" applyFill="1" applyAlignment="1">
      <alignment horizontal="left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/>
    </xf>
    <xf numFmtId="165" fontId="10" fillId="2" borderId="0" xfId="2" applyNumberFormat="1" applyFont="1" applyFill="1">
      <alignment vertical="center"/>
    </xf>
    <xf numFmtId="0" fontId="11" fillId="0" borderId="0" xfId="2" applyFo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165" fontId="12" fillId="3" borderId="2" xfId="2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165" fontId="12" fillId="3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10" fontId="10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164" fontId="8" fillId="0" borderId="0" xfId="2" applyNumberFormat="1" applyFont="1">
      <alignment vertical="center"/>
    </xf>
    <xf numFmtId="167" fontId="8" fillId="0" borderId="0" xfId="2" applyNumberFormat="1" applyFont="1">
      <alignment vertical="center"/>
    </xf>
    <xf numFmtId="0" fontId="17" fillId="2" borderId="0" xfId="2" applyFont="1" applyFill="1" applyAlignment="1">
      <alignment horizontal="center"/>
    </xf>
    <xf numFmtId="165" fontId="17" fillId="2" borderId="0" xfId="2" applyNumberFormat="1" applyFont="1" applyFill="1" applyAlignment="1">
      <alignment horizontal="center"/>
    </xf>
    <xf numFmtId="166" fontId="8" fillId="0" borderId="0" xfId="2" applyNumberFormat="1" applyFont="1">
      <alignment vertical="center"/>
    </xf>
    <xf numFmtId="169" fontId="10" fillId="0" borderId="1" xfId="2" applyNumberFormat="1" applyFont="1" applyBorder="1" applyAlignment="1">
      <alignment horizontal="center" vertical="center" wrapText="1"/>
    </xf>
    <xf numFmtId="169" fontId="10" fillId="0" borderId="3" xfId="2" applyNumberFormat="1" applyFont="1" applyBorder="1" applyAlignment="1">
      <alignment horizontal="center" vertical="center" wrapText="1"/>
    </xf>
    <xf numFmtId="169" fontId="10" fillId="0" borderId="8" xfId="2" applyNumberFormat="1" applyFont="1" applyBorder="1" applyAlignment="1">
      <alignment horizontal="center" vertical="center" wrapText="1"/>
    </xf>
    <xf numFmtId="169" fontId="10" fillId="0" borderId="1" xfId="3" applyNumberFormat="1" applyFont="1" applyBorder="1" applyAlignment="1" applyProtection="1">
      <alignment horizontal="center" vertical="center"/>
      <protection locked="0"/>
    </xf>
    <xf numFmtId="169" fontId="10" fillId="0" borderId="3" xfId="3" applyNumberFormat="1" applyFont="1" applyBorder="1" applyAlignment="1" applyProtection="1">
      <alignment horizontal="center" vertical="center"/>
      <protection locked="0"/>
    </xf>
    <xf numFmtId="169" fontId="10" fillId="0" borderId="8" xfId="3" applyNumberFormat="1" applyFont="1" applyBorder="1" applyAlignment="1" applyProtection="1">
      <alignment horizontal="center" vertical="center"/>
      <protection locked="0"/>
    </xf>
    <xf numFmtId="10" fontId="15" fillId="2" borderId="28" xfId="2" applyNumberFormat="1" applyFont="1" applyFill="1" applyBorder="1" applyAlignment="1">
      <alignment horizontal="center"/>
    </xf>
    <xf numFmtId="0" fontId="10" fillId="0" borderId="28" xfId="2" applyFont="1" applyBorder="1" applyAlignment="1">
      <alignment horizontal="center" vertical="center" wrapText="1"/>
    </xf>
    <xf numFmtId="168" fontId="10" fillId="0" borderId="26" xfId="2" applyNumberFormat="1" applyFont="1" applyBorder="1" applyAlignment="1">
      <alignment horizontal="center" vertical="center"/>
    </xf>
    <xf numFmtId="169" fontId="10" fillId="0" borderId="26" xfId="2" applyNumberFormat="1" applyFont="1" applyBorder="1" applyAlignment="1">
      <alignment horizontal="center" vertical="center" wrapText="1"/>
    </xf>
    <xf numFmtId="10" fontId="10" fillId="0" borderId="26" xfId="2" applyNumberFormat="1" applyFont="1" applyBorder="1" applyAlignment="1">
      <alignment horizontal="center" vertical="center" wrapText="1"/>
    </xf>
    <xf numFmtId="10" fontId="10" fillId="0" borderId="26" xfId="2" applyNumberFormat="1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168" fontId="10" fillId="0" borderId="33" xfId="2" applyNumberFormat="1" applyFont="1" applyBorder="1" applyAlignment="1">
      <alignment horizontal="center" vertical="center"/>
    </xf>
    <xf numFmtId="169" fontId="10" fillId="0" borderId="33" xfId="2" applyNumberFormat="1" applyFont="1" applyBorder="1" applyAlignment="1">
      <alignment horizontal="center" vertical="center" wrapText="1"/>
    </xf>
    <xf numFmtId="10" fontId="10" fillId="0" borderId="33" xfId="2" applyNumberFormat="1" applyFont="1" applyBorder="1" applyAlignment="1">
      <alignment horizontal="center" vertical="center" wrapText="1"/>
    </xf>
    <xf numFmtId="10" fontId="10" fillId="0" borderId="3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 vertical="center" wrapText="1"/>
    </xf>
    <xf numFmtId="168" fontId="10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" fontId="15" fillId="0" borderId="1" xfId="2" applyNumberFormat="1" applyFont="1" applyBorder="1" applyAlignment="1">
      <alignment horizontal="center" vertical="center"/>
    </xf>
    <xf numFmtId="1" fontId="15" fillId="0" borderId="3" xfId="2" applyNumberFormat="1" applyFont="1" applyBorder="1" applyAlignment="1">
      <alignment horizontal="center" vertical="center"/>
    </xf>
    <xf numFmtId="168" fontId="15" fillId="2" borderId="27" xfId="2" applyNumberFormat="1" applyFont="1" applyFill="1" applyBorder="1" applyAlignment="1">
      <alignment horizontal="center"/>
    </xf>
    <xf numFmtId="1" fontId="15" fillId="0" borderId="8" xfId="2" applyNumberFormat="1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" fontId="15" fillId="0" borderId="33" xfId="2" applyNumberFormat="1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1" fontId="15" fillId="0" borderId="26" xfId="2" applyNumberFormat="1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170" fontId="15" fillId="0" borderId="27" xfId="2" applyNumberFormat="1" applyFont="1" applyBorder="1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8" fontId="10" fillId="0" borderId="1" xfId="2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10" fontId="8" fillId="0" borderId="7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0" fontId="10" fillId="0" borderId="21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166" fontId="10" fillId="0" borderId="8" xfId="2" applyNumberFormat="1" applyFont="1" applyBorder="1" applyAlignment="1">
      <alignment horizontal="center" vertical="center" wrapText="1"/>
    </xf>
    <xf numFmtId="168" fontId="10" fillId="0" borderId="8" xfId="2" applyNumberFormat="1" applyFont="1" applyBorder="1" applyAlignment="1">
      <alignment horizontal="center" vertical="center" wrapText="1"/>
    </xf>
    <xf numFmtId="10" fontId="8" fillId="0" borderId="9" xfId="2" applyNumberFormat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4" fillId="3" borderId="22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168" fontId="10" fillId="0" borderId="8" xfId="2" applyNumberFormat="1" applyFont="1" applyBorder="1" applyAlignment="1">
      <alignment horizontal="center" vertical="center"/>
    </xf>
    <xf numFmtId="168" fontId="10" fillId="0" borderId="1" xfId="2" applyNumberFormat="1" applyFont="1" applyBorder="1" applyAlignment="1">
      <alignment horizontal="center" vertical="center"/>
    </xf>
    <xf numFmtId="168" fontId="10" fillId="0" borderId="3" xfId="2" applyNumberFormat="1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68" fontId="8" fillId="0" borderId="3" xfId="2" applyNumberFormat="1" applyFont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165" fontId="12" fillId="3" borderId="2" xfId="2" applyNumberFormat="1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5" fontId="14" fillId="3" borderId="10" xfId="2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4" fontId="10" fillId="2" borderId="15" xfId="2" applyNumberFormat="1" applyFont="1" applyFill="1" applyBorder="1" applyAlignment="1">
      <alignment horizontal="center" vertical="center"/>
    </xf>
    <xf numFmtId="14" fontId="10" fillId="2" borderId="31" xfId="2" applyNumberFormat="1" applyFont="1" applyFill="1" applyBorder="1" applyAlignment="1">
      <alignment horizontal="center" vertical="center"/>
    </xf>
    <xf numFmtId="14" fontId="10" fillId="2" borderId="17" xfId="2" applyNumberFormat="1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169" fontId="10" fillId="0" borderId="3" xfId="2" applyNumberFormat="1" applyFont="1" applyBorder="1" applyAlignment="1">
      <alignment horizontal="center" vertical="center"/>
    </xf>
    <xf numFmtId="169" fontId="8" fillId="0" borderId="3" xfId="2" applyNumberFormat="1" applyFont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</cellXfs>
  <cellStyles count="6">
    <cellStyle name="0,0_x000d__x000a_NA_x000d__x000a_" xfId="1" xr:uid="{00000000-0005-0000-0000-000000000000}"/>
    <cellStyle name="Normal" xfId="0" builtinId="0"/>
    <cellStyle name="Normal_test q4_4" xfId="3" xr:uid="{00000000-0005-0000-0000-000001000000}"/>
    <cellStyle name="표준 2" xfId="5" xr:uid="{00000000-0005-0000-0000-000003000000}"/>
    <cellStyle name="표준 3" xfId="4" xr:uid="{00000000-0005-0000-0000-000004000000}"/>
    <cellStyle name="표준_MDIN240_compositiontable_090226" xfId="2" xr:uid="{00000000-0005-0000-0000-000005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2</xdr:col>
      <xdr:colOff>865975</xdr:colOff>
      <xdr:row>0</xdr:row>
      <xdr:rowOff>417150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150"/>
          <a:ext cx="1066000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38</xdr:row>
          <xdr:rowOff>76200</xdr:rowOff>
        </xdr:from>
        <xdr:to>
          <xdr:col>13</xdr:col>
          <xdr:colOff>695325</xdr:colOff>
          <xdr:row>41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42</xdr:row>
          <xdr:rowOff>0</xdr:rowOff>
        </xdr:from>
        <xdr:to>
          <xdr:col>13</xdr:col>
          <xdr:colOff>657225</xdr:colOff>
          <xdr:row>44</xdr:row>
          <xdr:rowOff>161925</xdr:rowOff>
        </xdr:to>
        <xdr:sp macro="" textlink="">
          <xdr:nvSpPr>
            <xdr:cNvPr id="2162" name="Object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38</xdr:row>
          <xdr:rowOff>161925</xdr:rowOff>
        </xdr:from>
        <xdr:to>
          <xdr:col>12</xdr:col>
          <xdr:colOff>647700</xdr:colOff>
          <xdr:row>40</xdr:row>
          <xdr:rowOff>133350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45</xdr:row>
          <xdr:rowOff>104775</xdr:rowOff>
        </xdr:from>
        <xdr:to>
          <xdr:col>12</xdr:col>
          <xdr:colOff>714375</xdr:colOff>
          <xdr:row>47</xdr:row>
          <xdr:rowOff>85725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45</xdr:row>
          <xdr:rowOff>85725</xdr:rowOff>
        </xdr:from>
        <xdr:to>
          <xdr:col>13</xdr:col>
          <xdr:colOff>685800</xdr:colOff>
          <xdr:row>47</xdr:row>
          <xdr:rowOff>114300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42</xdr:row>
          <xdr:rowOff>38100</xdr:rowOff>
        </xdr:from>
        <xdr:to>
          <xdr:col>13</xdr:col>
          <xdr:colOff>552450</xdr:colOff>
          <xdr:row>43</xdr:row>
          <xdr:rowOff>161925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50</xdr:row>
          <xdr:rowOff>85725</xdr:rowOff>
        </xdr:from>
        <xdr:to>
          <xdr:col>13</xdr:col>
          <xdr:colOff>628650</xdr:colOff>
          <xdr:row>52</xdr:row>
          <xdr:rowOff>133350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12</xdr:row>
          <xdr:rowOff>38100</xdr:rowOff>
        </xdr:from>
        <xdr:to>
          <xdr:col>13</xdr:col>
          <xdr:colOff>628650</xdr:colOff>
          <xdr:row>14</xdr:row>
          <xdr:rowOff>19050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17</xdr:row>
          <xdr:rowOff>104775</xdr:rowOff>
        </xdr:from>
        <xdr:to>
          <xdr:col>13</xdr:col>
          <xdr:colOff>638175</xdr:colOff>
          <xdr:row>19</xdr:row>
          <xdr:rowOff>95250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25</xdr:row>
          <xdr:rowOff>152400</xdr:rowOff>
        </xdr:from>
        <xdr:to>
          <xdr:col>13</xdr:col>
          <xdr:colOff>666750</xdr:colOff>
          <xdr:row>27</xdr:row>
          <xdr:rowOff>0</xdr:rowOff>
        </xdr:to>
        <xdr:sp macro="" textlink="">
          <xdr:nvSpPr>
            <xdr:cNvPr id="2188" name="Object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32</xdr:row>
          <xdr:rowOff>38100</xdr:rowOff>
        </xdr:from>
        <xdr:to>
          <xdr:col>13</xdr:col>
          <xdr:colOff>533400</xdr:colOff>
          <xdr:row>33</xdr:row>
          <xdr:rowOff>19050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33</xdr:row>
          <xdr:rowOff>76200</xdr:rowOff>
        </xdr:from>
        <xdr:to>
          <xdr:col>13</xdr:col>
          <xdr:colOff>523875</xdr:colOff>
          <xdr:row>33</xdr:row>
          <xdr:rowOff>323850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104775</xdr:rowOff>
        </xdr:from>
        <xdr:to>
          <xdr:col>13</xdr:col>
          <xdr:colOff>590550</xdr:colOff>
          <xdr:row>36</xdr:row>
          <xdr:rowOff>76200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25</xdr:row>
          <xdr:rowOff>0</xdr:rowOff>
        </xdr:from>
        <xdr:to>
          <xdr:col>12</xdr:col>
          <xdr:colOff>781050</xdr:colOff>
          <xdr:row>27</xdr:row>
          <xdr:rowOff>28575</xdr:rowOff>
        </xdr:to>
        <xdr:sp macro="" textlink="">
          <xdr:nvSpPr>
            <xdr:cNvPr id="2194" name="Object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32</xdr:row>
          <xdr:rowOff>85725</xdr:rowOff>
        </xdr:from>
        <xdr:to>
          <xdr:col>12</xdr:col>
          <xdr:colOff>638175</xdr:colOff>
          <xdr:row>32</xdr:row>
          <xdr:rowOff>285750</xdr:rowOff>
        </xdr:to>
        <xdr:sp macro="" textlink="">
          <xdr:nvSpPr>
            <xdr:cNvPr id="2195" name="Object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33</xdr:row>
          <xdr:rowOff>142875</xdr:rowOff>
        </xdr:from>
        <xdr:to>
          <xdr:col>12</xdr:col>
          <xdr:colOff>590550</xdr:colOff>
          <xdr:row>33</xdr:row>
          <xdr:rowOff>314325</xdr:rowOff>
        </xdr:to>
        <xdr:sp macro="" textlink="">
          <xdr:nvSpPr>
            <xdr:cNvPr id="2196" name="Object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34</xdr:row>
          <xdr:rowOff>152400</xdr:rowOff>
        </xdr:from>
        <xdr:to>
          <xdr:col>12</xdr:col>
          <xdr:colOff>723900</xdr:colOff>
          <xdr:row>36</xdr:row>
          <xdr:rowOff>47625</xdr:rowOff>
        </xdr:to>
        <xdr:sp macro="" textlink="">
          <xdr:nvSpPr>
            <xdr:cNvPr id="2197" name="Object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11</xdr:row>
          <xdr:rowOff>152400</xdr:rowOff>
        </xdr:from>
        <xdr:to>
          <xdr:col>12</xdr:col>
          <xdr:colOff>819150</xdr:colOff>
          <xdr:row>14</xdr:row>
          <xdr:rowOff>104775</xdr:rowOff>
        </xdr:to>
        <xdr:sp macro="" textlink="">
          <xdr:nvSpPr>
            <xdr:cNvPr id="2198" name="Object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42</xdr:row>
          <xdr:rowOff>38100</xdr:rowOff>
        </xdr:from>
        <xdr:to>
          <xdr:col>12</xdr:col>
          <xdr:colOff>619125</xdr:colOff>
          <xdr:row>43</xdr:row>
          <xdr:rowOff>142875</xdr:rowOff>
        </xdr:to>
        <xdr:sp macro="" textlink="">
          <xdr:nvSpPr>
            <xdr:cNvPr id="2199" name="Object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17</xdr:row>
          <xdr:rowOff>85725</xdr:rowOff>
        </xdr:from>
        <xdr:to>
          <xdr:col>12</xdr:col>
          <xdr:colOff>733425</xdr:colOff>
          <xdr:row>19</xdr:row>
          <xdr:rowOff>114300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50</xdr:row>
          <xdr:rowOff>47625</xdr:rowOff>
        </xdr:from>
        <xdr:to>
          <xdr:col>12</xdr:col>
          <xdr:colOff>752475</xdr:colOff>
          <xdr:row>52</xdr:row>
          <xdr:rowOff>133350</xdr:rowOff>
        </xdr:to>
        <xdr:sp macro="" textlink="">
          <xdr:nvSpPr>
            <xdr:cNvPr id="2201" name="Object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9"/>
  <sheetViews>
    <sheetView showGridLines="0" tabSelected="1" zoomScaleNormal="100" workbookViewId="0">
      <selection activeCell="M3" sqref="M3"/>
    </sheetView>
  </sheetViews>
  <sheetFormatPr defaultColWidth="8.88671875" defaultRowHeight="15"/>
  <cols>
    <col min="1" max="1" width="2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4.44140625" style="1" customWidth="1"/>
    <col min="6" max="6" width="9.33203125" style="1" customWidth="1"/>
    <col min="7" max="7" width="33.44140625" style="1" customWidth="1"/>
    <col min="8" max="8" width="24.77734375" style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1" style="1" customWidth="1"/>
    <col min="14" max="16384" width="8.88671875" style="1"/>
  </cols>
  <sheetData>
    <row r="1" spans="2:14" ht="53.45" customHeight="1"/>
    <row r="2" spans="2:14" ht="15.75" thickBot="1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4">
      <c r="B3" s="138" t="s">
        <v>7</v>
      </c>
      <c r="C3" s="139"/>
      <c r="D3" s="140"/>
      <c r="E3" s="141" t="s">
        <v>69</v>
      </c>
      <c r="F3" s="141"/>
      <c r="G3" s="7" t="s">
        <v>0</v>
      </c>
      <c r="H3" s="8" t="s">
        <v>116</v>
      </c>
      <c r="I3" s="9" t="s">
        <v>8</v>
      </c>
      <c r="J3" s="125" t="s">
        <v>117</v>
      </c>
      <c r="K3" s="126"/>
      <c r="L3" s="127"/>
    </row>
    <row r="4" spans="2:14" ht="15.75" thickBot="1">
      <c r="B4" s="128" t="s">
        <v>29</v>
      </c>
      <c r="C4" s="129"/>
      <c r="D4" s="130"/>
      <c r="E4" s="131">
        <f>F54</f>
        <v>0.754</v>
      </c>
      <c r="F4" s="132"/>
      <c r="G4" s="10" t="s">
        <v>1</v>
      </c>
      <c r="H4" s="11" t="s">
        <v>9</v>
      </c>
      <c r="I4" s="12" t="s">
        <v>26</v>
      </c>
      <c r="J4" s="133" t="s">
        <v>45</v>
      </c>
      <c r="K4" s="134"/>
      <c r="L4" s="135"/>
    </row>
    <row r="5" spans="2:14" ht="15.75" thickBot="1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4" ht="13.7" customHeight="1">
      <c r="B6" s="101" t="s">
        <v>2</v>
      </c>
      <c r="C6" s="104" t="s">
        <v>30</v>
      </c>
      <c r="D6" s="113" t="s">
        <v>3</v>
      </c>
      <c r="E6" s="113" t="s">
        <v>4</v>
      </c>
      <c r="F6" s="113" t="s">
        <v>11</v>
      </c>
      <c r="G6" s="113" t="s">
        <v>12</v>
      </c>
      <c r="H6" s="113" t="s">
        <v>5</v>
      </c>
      <c r="I6" s="116" t="s">
        <v>13</v>
      </c>
      <c r="J6" s="113" t="s">
        <v>14</v>
      </c>
      <c r="K6" s="113" t="s">
        <v>15</v>
      </c>
      <c r="L6" s="121" t="s">
        <v>16</v>
      </c>
      <c r="M6" s="121" t="s">
        <v>60</v>
      </c>
      <c r="N6" s="121" t="s">
        <v>61</v>
      </c>
    </row>
    <row r="7" spans="2:14">
      <c r="B7" s="102"/>
      <c r="C7" s="105"/>
      <c r="D7" s="114"/>
      <c r="E7" s="114"/>
      <c r="F7" s="119"/>
      <c r="G7" s="136"/>
      <c r="H7" s="114"/>
      <c r="I7" s="117"/>
      <c r="J7" s="119"/>
      <c r="K7" s="119"/>
      <c r="L7" s="122"/>
      <c r="M7" s="122"/>
      <c r="N7" s="122"/>
    </row>
    <row r="8" spans="2:14" ht="15.75" thickBot="1">
      <c r="B8" s="103"/>
      <c r="C8" s="105"/>
      <c r="D8" s="115"/>
      <c r="E8" s="115"/>
      <c r="F8" s="120"/>
      <c r="G8" s="137"/>
      <c r="H8" s="115"/>
      <c r="I8" s="118"/>
      <c r="J8" s="120"/>
      <c r="K8" s="120"/>
      <c r="L8" s="123"/>
      <c r="M8" s="123"/>
      <c r="N8" s="123"/>
    </row>
    <row r="9" spans="2:14" ht="15.75" thickBot="1">
      <c r="B9" s="40">
        <v>1</v>
      </c>
      <c r="C9" s="41" t="s">
        <v>53</v>
      </c>
      <c r="D9" s="41" t="s">
        <v>67</v>
      </c>
      <c r="E9" s="41" t="s">
        <v>24</v>
      </c>
      <c r="F9" s="42">
        <v>4.7000000000000002E-3</v>
      </c>
      <c r="G9" s="41" t="s">
        <v>17</v>
      </c>
      <c r="H9" s="41" t="s">
        <v>18</v>
      </c>
      <c r="I9" s="43">
        <f>F9</f>
        <v>4.7000000000000002E-3</v>
      </c>
      <c r="J9" s="44">
        <v>1</v>
      </c>
      <c r="K9" s="45">
        <f t="shared" ref="K9:K53" si="0">I9/$F$54</f>
        <v>6.23342175066313E-3</v>
      </c>
      <c r="L9" s="68">
        <f t="shared" ref="L9:L53" si="1">K9*1000000</f>
        <v>6233.4217506631303</v>
      </c>
      <c r="M9" s="69" t="s">
        <v>71</v>
      </c>
      <c r="N9" s="70" t="s">
        <v>72</v>
      </c>
    </row>
    <row r="10" spans="2:14" ht="15.75" thickBot="1">
      <c r="B10" s="35">
        <v>2</v>
      </c>
      <c r="C10" s="48" t="s">
        <v>53</v>
      </c>
      <c r="D10" s="48" t="s">
        <v>68</v>
      </c>
      <c r="E10" s="48" t="s">
        <v>24</v>
      </c>
      <c r="F10" s="36">
        <v>4.7000000000000002E-3</v>
      </c>
      <c r="G10" s="48" t="s">
        <v>17</v>
      </c>
      <c r="H10" s="48" t="s">
        <v>18</v>
      </c>
      <c r="I10" s="37">
        <f>F10</f>
        <v>4.7000000000000002E-3</v>
      </c>
      <c r="J10" s="38">
        <v>1</v>
      </c>
      <c r="K10" s="39">
        <f t="shared" si="0"/>
        <v>6.23342175066313E-3</v>
      </c>
      <c r="L10" s="71">
        <f t="shared" si="1"/>
        <v>6233.4217506631303</v>
      </c>
      <c r="M10" s="72" t="s">
        <v>71</v>
      </c>
      <c r="N10" s="73" t="s">
        <v>71</v>
      </c>
    </row>
    <row r="11" spans="2:14">
      <c r="B11" s="89">
        <v>3</v>
      </c>
      <c r="C11" s="92" t="s">
        <v>75</v>
      </c>
      <c r="D11" s="92" t="s">
        <v>76</v>
      </c>
      <c r="E11" s="92" t="s">
        <v>77</v>
      </c>
      <c r="F11" s="107">
        <v>0.105</v>
      </c>
      <c r="G11" s="67" t="s">
        <v>49</v>
      </c>
      <c r="H11" s="67" t="s">
        <v>22</v>
      </c>
      <c r="I11" s="30">
        <f>$F$11*J11</f>
        <v>1.0500000000000001E-2</v>
      </c>
      <c r="J11" s="20">
        <v>0.1</v>
      </c>
      <c r="K11" s="21">
        <f t="shared" si="0"/>
        <v>1.3925729442970823E-2</v>
      </c>
      <c r="L11" s="65">
        <f t="shared" si="1"/>
        <v>13925.729442970824</v>
      </c>
      <c r="M11" s="75"/>
      <c r="N11" s="97"/>
    </row>
    <row r="12" spans="2:14">
      <c r="B12" s="90"/>
      <c r="C12" s="93"/>
      <c r="D12" s="93"/>
      <c r="E12" s="93"/>
      <c r="F12" s="108"/>
      <c r="G12" s="51" t="s">
        <v>78</v>
      </c>
      <c r="H12" s="51" t="s">
        <v>19</v>
      </c>
      <c r="I12" s="28">
        <f t="shared" ref="I12:I17" si="2">$F$11*J12</f>
        <v>5.7750000000000003E-2</v>
      </c>
      <c r="J12" s="14">
        <v>0.55000000000000004</v>
      </c>
      <c r="K12" s="15">
        <f t="shared" si="0"/>
        <v>7.6591511936339521E-2</v>
      </c>
      <c r="L12" s="62">
        <f t="shared" si="1"/>
        <v>76591.511936339521</v>
      </c>
      <c r="M12" s="76"/>
      <c r="N12" s="77"/>
    </row>
    <row r="13" spans="2:14">
      <c r="B13" s="90"/>
      <c r="C13" s="93"/>
      <c r="D13" s="93"/>
      <c r="E13" s="93"/>
      <c r="F13" s="108"/>
      <c r="G13" s="51" t="s">
        <v>50</v>
      </c>
      <c r="H13" s="51" t="s">
        <v>79</v>
      </c>
      <c r="I13" s="28">
        <f t="shared" si="2"/>
        <v>5.2500000000000003E-3</v>
      </c>
      <c r="J13" s="14">
        <v>0.05</v>
      </c>
      <c r="K13" s="15">
        <f t="shared" si="0"/>
        <v>6.9628647214854114E-3</v>
      </c>
      <c r="L13" s="62">
        <f t="shared" si="1"/>
        <v>6962.8647214854118</v>
      </c>
      <c r="M13" s="76"/>
      <c r="N13" s="77"/>
    </row>
    <row r="14" spans="2:14">
      <c r="B14" s="90"/>
      <c r="C14" s="93"/>
      <c r="D14" s="93"/>
      <c r="E14" s="93"/>
      <c r="F14" s="108"/>
      <c r="G14" s="51" t="s">
        <v>28</v>
      </c>
      <c r="H14" s="51" t="s">
        <v>80</v>
      </c>
      <c r="I14" s="28">
        <f t="shared" si="2"/>
        <v>5.2500000000000003E-3</v>
      </c>
      <c r="J14" s="14">
        <v>0.05</v>
      </c>
      <c r="K14" s="15">
        <f t="shared" si="0"/>
        <v>6.9628647214854114E-3</v>
      </c>
      <c r="L14" s="62">
        <f t="shared" si="1"/>
        <v>6962.8647214854118</v>
      </c>
      <c r="M14" s="76"/>
      <c r="N14" s="77"/>
    </row>
    <row r="15" spans="2:14">
      <c r="B15" s="90"/>
      <c r="C15" s="93"/>
      <c r="D15" s="93"/>
      <c r="E15" s="124"/>
      <c r="F15" s="108"/>
      <c r="G15" s="51" t="s">
        <v>81</v>
      </c>
      <c r="H15" s="51" t="s">
        <v>52</v>
      </c>
      <c r="I15" s="28">
        <f t="shared" si="2"/>
        <v>1.0500000000000001E-2</v>
      </c>
      <c r="J15" s="14">
        <v>0.1</v>
      </c>
      <c r="K15" s="15">
        <f t="shared" si="0"/>
        <v>1.3925729442970823E-2</v>
      </c>
      <c r="L15" s="62">
        <f t="shared" si="1"/>
        <v>13925.729442970824</v>
      </c>
      <c r="M15" s="76"/>
      <c r="N15" s="77"/>
    </row>
    <row r="16" spans="2:14" ht="15" customHeight="1">
      <c r="B16" s="90"/>
      <c r="C16" s="93"/>
      <c r="D16" s="93"/>
      <c r="E16" s="124"/>
      <c r="F16" s="108"/>
      <c r="G16" s="52" t="s">
        <v>82</v>
      </c>
      <c r="H16" s="53" t="s">
        <v>51</v>
      </c>
      <c r="I16" s="28">
        <f t="shared" si="2"/>
        <v>1.0500000000000001E-2</v>
      </c>
      <c r="J16" s="14">
        <v>0.1</v>
      </c>
      <c r="K16" s="15">
        <f t="shared" si="0"/>
        <v>1.3925729442970823E-2</v>
      </c>
      <c r="L16" s="62">
        <f t="shared" si="1"/>
        <v>13925.729442970824</v>
      </c>
      <c r="M16" s="76"/>
      <c r="N16" s="77"/>
    </row>
    <row r="17" spans="2:15" ht="15" customHeight="1">
      <c r="B17" s="90"/>
      <c r="C17" s="93"/>
      <c r="D17" s="93"/>
      <c r="E17" s="124"/>
      <c r="F17" s="108"/>
      <c r="G17" s="52" t="s">
        <v>83</v>
      </c>
      <c r="H17" s="53" t="s">
        <v>84</v>
      </c>
      <c r="I17" s="28">
        <f t="shared" si="2"/>
        <v>5.2500000000000003E-3</v>
      </c>
      <c r="J17" s="14">
        <v>0.05</v>
      </c>
      <c r="K17" s="15">
        <f t="shared" si="0"/>
        <v>6.9628647214854114E-3</v>
      </c>
      <c r="L17" s="62">
        <f t="shared" si="1"/>
        <v>6962.8647214854118</v>
      </c>
      <c r="M17" s="76"/>
      <c r="N17" s="77"/>
    </row>
    <row r="18" spans="2:15">
      <c r="B18" s="90"/>
      <c r="C18" s="93"/>
      <c r="D18" s="93"/>
      <c r="E18" s="93" t="s">
        <v>85</v>
      </c>
      <c r="F18" s="108">
        <v>1.7999999999999999E-2</v>
      </c>
      <c r="G18" s="54" t="s">
        <v>78</v>
      </c>
      <c r="H18" s="55" t="s">
        <v>19</v>
      </c>
      <c r="I18" s="28">
        <f>$F$18*J18</f>
        <v>1.7991359999999998E-2</v>
      </c>
      <c r="J18" s="14">
        <v>0.99951999999999996</v>
      </c>
      <c r="K18" s="15">
        <f t="shared" si="0"/>
        <v>2.3861220159151191E-2</v>
      </c>
      <c r="L18" s="62">
        <f t="shared" si="1"/>
        <v>23861.220159151191</v>
      </c>
      <c r="M18" s="76"/>
      <c r="N18" s="77"/>
      <c r="O18" s="24"/>
    </row>
    <row r="19" spans="2:15" ht="14.25" customHeight="1">
      <c r="B19" s="90"/>
      <c r="C19" s="93"/>
      <c r="D19" s="93"/>
      <c r="E19" s="93"/>
      <c r="F19" s="108"/>
      <c r="G19" s="54" t="s">
        <v>86</v>
      </c>
      <c r="H19" s="55" t="s">
        <v>87</v>
      </c>
      <c r="I19" s="28">
        <f t="shared" ref="I19:I20" si="3">$F$18*J19</f>
        <v>7.1999999999999997E-6</v>
      </c>
      <c r="J19" s="14">
        <v>4.0000000000000002E-4</v>
      </c>
      <c r="K19" s="15">
        <f t="shared" si="0"/>
        <v>9.5490716180371347E-6</v>
      </c>
      <c r="L19" s="62">
        <f t="shared" si="1"/>
        <v>9.549071618037134</v>
      </c>
      <c r="M19" s="76"/>
      <c r="N19" s="77"/>
    </row>
    <row r="20" spans="2:15">
      <c r="B20" s="90"/>
      <c r="C20" s="93"/>
      <c r="D20" s="93"/>
      <c r="E20" s="93"/>
      <c r="F20" s="108"/>
      <c r="G20" s="54" t="s">
        <v>88</v>
      </c>
      <c r="H20" s="55" t="s">
        <v>89</v>
      </c>
      <c r="I20" s="28">
        <f t="shared" si="3"/>
        <v>1.44E-6</v>
      </c>
      <c r="J20" s="14">
        <v>8.0000000000000007E-5</v>
      </c>
      <c r="K20" s="15">
        <f t="shared" si="0"/>
        <v>1.9098143236074271E-6</v>
      </c>
      <c r="L20" s="62">
        <f t="shared" si="1"/>
        <v>1.9098143236074272</v>
      </c>
      <c r="M20" s="76"/>
      <c r="N20" s="77"/>
    </row>
    <row r="21" spans="2:15">
      <c r="B21" s="90"/>
      <c r="C21" s="93"/>
      <c r="D21" s="93"/>
      <c r="E21" s="78" t="s">
        <v>90</v>
      </c>
      <c r="F21" s="80">
        <v>2.2499999999999999E-2</v>
      </c>
      <c r="G21" s="54" t="s">
        <v>91</v>
      </c>
      <c r="H21" s="55" t="s">
        <v>10</v>
      </c>
      <c r="I21" s="28">
        <f>$F$21*J21</f>
        <v>1.125E-2</v>
      </c>
      <c r="J21" s="14">
        <v>0.5</v>
      </c>
      <c r="K21" s="15">
        <f t="shared" si="0"/>
        <v>1.4920424403183023E-2</v>
      </c>
      <c r="L21" s="62">
        <f t="shared" si="1"/>
        <v>14920.424403183024</v>
      </c>
      <c r="M21" s="76"/>
      <c r="N21" s="77"/>
    </row>
    <row r="22" spans="2:15">
      <c r="B22" s="90"/>
      <c r="C22" s="93"/>
      <c r="D22" s="93"/>
      <c r="E22" s="78"/>
      <c r="F22" s="80"/>
      <c r="G22" s="54" t="s">
        <v>92</v>
      </c>
      <c r="H22" s="55" t="s">
        <v>10</v>
      </c>
      <c r="I22" s="28">
        <f t="shared" ref="I22:I32" si="4">$F$21*J22</f>
        <v>2.2499999999999999E-4</v>
      </c>
      <c r="J22" s="14">
        <v>0.01</v>
      </c>
      <c r="K22" s="15">
        <f t="shared" si="0"/>
        <v>2.9840848806366046E-4</v>
      </c>
      <c r="L22" s="62">
        <f t="shared" si="1"/>
        <v>298.40848806366046</v>
      </c>
      <c r="M22" s="76"/>
      <c r="N22" s="77"/>
    </row>
    <row r="23" spans="2:15">
      <c r="B23" s="90"/>
      <c r="C23" s="93"/>
      <c r="D23" s="93"/>
      <c r="E23" s="78"/>
      <c r="F23" s="80"/>
      <c r="G23" s="54" t="s">
        <v>93</v>
      </c>
      <c r="H23" s="55" t="s">
        <v>10</v>
      </c>
      <c r="I23" s="28">
        <f t="shared" si="4"/>
        <v>2.2499999999999999E-4</v>
      </c>
      <c r="J23" s="14">
        <v>0.01</v>
      </c>
      <c r="K23" s="15">
        <f t="shared" si="0"/>
        <v>2.9840848806366046E-4</v>
      </c>
      <c r="L23" s="62">
        <f t="shared" si="1"/>
        <v>298.40848806366046</v>
      </c>
      <c r="M23" s="76"/>
      <c r="N23" s="77"/>
    </row>
    <row r="24" spans="2:15">
      <c r="B24" s="90"/>
      <c r="C24" s="93"/>
      <c r="D24" s="93"/>
      <c r="E24" s="78"/>
      <c r="F24" s="80"/>
      <c r="G24" s="54" t="s">
        <v>94</v>
      </c>
      <c r="H24" s="55" t="s">
        <v>95</v>
      </c>
      <c r="I24" s="28">
        <f t="shared" si="4"/>
        <v>6.7499999999999993E-4</v>
      </c>
      <c r="J24" s="14">
        <v>0.03</v>
      </c>
      <c r="K24" s="15">
        <f t="shared" si="0"/>
        <v>8.9522546419098137E-4</v>
      </c>
      <c r="L24" s="62">
        <f t="shared" si="1"/>
        <v>895.22546419098137</v>
      </c>
      <c r="M24" s="76"/>
      <c r="N24" s="77"/>
    </row>
    <row r="25" spans="2:15">
      <c r="B25" s="90"/>
      <c r="C25" s="93"/>
      <c r="D25" s="93"/>
      <c r="E25" s="78"/>
      <c r="F25" s="80"/>
      <c r="G25" s="54" t="s">
        <v>96</v>
      </c>
      <c r="H25" s="55" t="s">
        <v>97</v>
      </c>
      <c r="I25" s="28">
        <f t="shared" si="4"/>
        <v>4.725E-3</v>
      </c>
      <c r="J25" s="14">
        <v>0.21</v>
      </c>
      <c r="K25" s="15">
        <f t="shared" si="0"/>
        <v>6.2665782493368698E-3</v>
      </c>
      <c r="L25" s="62">
        <f t="shared" si="1"/>
        <v>6266.5782493368697</v>
      </c>
      <c r="M25" s="76"/>
      <c r="N25" s="77"/>
    </row>
    <row r="26" spans="2:15">
      <c r="B26" s="90"/>
      <c r="C26" s="93"/>
      <c r="D26" s="93"/>
      <c r="E26" s="78"/>
      <c r="F26" s="80"/>
      <c r="G26" s="54" t="s">
        <v>98</v>
      </c>
      <c r="H26" s="55" t="s">
        <v>10</v>
      </c>
      <c r="I26" s="28">
        <f t="shared" si="4"/>
        <v>2.2499999999999999E-4</v>
      </c>
      <c r="J26" s="14">
        <v>0.01</v>
      </c>
      <c r="K26" s="15">
        <f t="shared" si="0"/>
        <v>2.9840848806366046E-4</v>
      </c>
      <c r="L26" s="62">
        <f t="shared" si="1"/>
        <v>298.40848806366046</v>
      </c>
      <c r="M26" s="76"/>
      <c r="N26" s="77"/>
    </row>
    <row r="27" spans="2:15" ht="25.5">
      <c r="B27" s="90"/>
      <c r="C27" s="93"/>
      <c r="D27" s="93"/>
      <c r="E27" s="78"/>
      <c r="F27" s="80"/>
      <c r="G27" s="54" t="s">
        <v>99</v>
      </c>
      <c r="H27" s="55" t="s">
        <v>100</v>
      </c>
      <c r="I27" s="28">
        <f t="shared" si="4"/>
        <v>2.2499999999999999E-4</v>
      </c>
      <c r="J27" s="14">
        <v>0.01</v>
      </c>
      <c r="K27" s="15">
        <f t="shared" si="0"/>
        <v>2.9840848806366046E-4</v>
      </c>
      <c r="L27" s="62">
        <f t="shared" si="1"/>
        <v>298.40848806366046</v>
      </c>
      <c r="M27" s="76"/>
      <c r="N27" s="77"/>
    </row>
    <row r="28" spans="2:15">
      <c r="B28" s="90"/>
      <c r="C28" s="93"/>
      <c r="D28" s="93"/>
      <c r="E28" s="78"/>
      <c r="F28" s="80"/>
      <c r="G28" s="54" t="s">
        <v>101</v>
      </c>
      <c r="H28" s="55" t="s">
        <v>10</v>
      </c>
      <c r="I28" s="28">
        <f t="shared" si="4"/>
        <v>2.2499999999999999E-4</v>
      </c>
      <c r="J28" s="14">
        <v>0.01</v>
      </c>
      <c r="K28" s="15">
        <f t="shared" si="0"/>
        <v>2.9840848806366046E-4</v>
      </c>
      <c r="L28" s="62">
        <f t="shared" si="1"/>
        <v>298.40848806366046</v>
      </c>
      <c r="M28" s="76"/>
      <c r="N28" s="77"/>
    </row>
    <row r="29" spans="2:15" ht="25.5">
      <c r="B29" s="90"/>
      <c r="C29" s="93"/>
      <c r="D29" s="93"/>
      <c r="E29" s="78"/>
      <c r="F29" s="80"/>
      <c r="G29" s="54" t="s">
        <v>102</v>
      </c>
      <c r="H29" s="55" t="s">
        <v>103</v>
      </c>
      <c r="I29" s="28">
        <f t="shared" si="4"/>
        <v>1.1249999999999999E-3</v>
      </c>
      <c r="J29" s="14">
        <v>0.05</v>
      </c>
      <c r="K29" s="15">
        <f t="shared" si="0"/>
        <v>1.4920424403183023E-3</v>
      </c>
      <c r="L29" s="62">
        <f t="shared" si="1"/>
        <v>1492.0424403183022</v>
      </c>
      <c r="M29" s="76"/>
      <c r="N29" s="77"/>
    </row>
    <row r="30" spans="2:15">
      <c r="B30" s="90"/>
      <c r="C30" s="93"/>
      <c r="D30" s="93"/>
      <c r="E30" s="78"/>
      <c r="F30" s="80"/>
      <c r="G30" s="54" t="s">
        <v>104</v>
      </c>
      <c r="H30" s="55" t="s">
        <v>105</v>
      </c>
      <c r="I30" s="28">
        <f t="shared" si="4"/>
        <v>2.2499999999999998E-3</v>
      </c>
      <c r="J30" s="14">
        <v>0.1</v>
      </c>
      <c r="K30" s="15">
        <f t="shared" si="0"/>
        <v>2.9840848806366046E-3</v>
      </c>
      <c r="L30" s="62">
        <f t="shared" si="1"/>
        <v>2984.0848806366043</v>
      </c>
      <c r="M30" s="76"/>
      <c r="N30" s="77"/>
    </row>
    <row r="31" spans="2:15">
      <c r="B31" s="90"/>
      <c r="C31" s="93"/>
      <c r="D31" s="93"/>
      <c r="E31" s="78"/>
      <c r="F31" s="80"/>
      <c r="G31" s="54" t="s">
        <v>106</v>
      </c>
      <c r="H31" s="55" t="s">
        <v>107</v>
      </c>
      <c r="I31" s="28">
        <f t="shared" si="4"/>
        <v>1.1249999999999999E-3</v>
      </c>
      <c r="J31" s="14">
        <v>0.05</v>
      </c>
      <c r="K31" s="15">
        <f t="shared" si="0"/>
        <v>1.4920424403183023E-3</v>
      </c>
      <c r="L31" s="62">
        <f t="shared" si="1"/>
        <v>1492.0424403183022</v>
      </c>
      <c r="M31" s="76"/>
      <c r="N31" s="77"/>
    </row>
    <row r="32" spans="2:15">
      <c r="B32" s="90"/>
      <c r="C32" s="93"/>
      <c r="D32" s="93"/>
      <c r="E32" s="84"/>
      <c r="F32" s="85"/>
      <c r="G32" s="54" t="s">
        <v>108</v>
      </c>
      <c r="H32" s="55" t="s">
        <v>109</v>
      </c>
      <c r="I32" s="28">
        <f t="shared" si="4"/>
        <v>2.2499999999999999E-4</v>
      </c>
      <c r="J32" s="14">
        <v>0.01</v>
      </c>
      <c r="K32" s="15">
        <f t="shared" si="0"/>
        <v>2.9840848806366046E-4</v>
      </c>
      <c r="L32" s="62">
        <f t="shared" si="1"/>
        <v>298.40848806366046</v>
      </c>
      <c r="M32" s="76"/>
      <c r="N32" s="77"/>
    </row>
    <row r="33" spans="2:14" ht="30" customHeight="1">
      <c r="B33" s="90"/>
      <c r="C33" s="93"/>
      <c r="D33" s="93"/>
      <c r="E33" s="56" t="s">
        <v>110</v>
      </c>
      <c r="F33" s="57">
        <v>3.7000000000000002E-3</v>
      </c>
      <c r="G33" s="50" t="s">
        <v>111</v>
      </c>
      <c r="H33" s="50" t="s">
        <v>73</v>
      </c>
      <c r="I33" s="28">
        <f>$F$33*J33</f>
        <v>3.7000000000000002E-3</v>
      </c>
      <c r="J33" s="14">
        <v>1</v>
      </c>
      <c r="K33" s="15">
        <f t="shared" si="0"/>
        <v>4.9071618037135282E-3</v>
      </c>
      <c r="L33" s="62">
        <f t="shared" si="1"/>
        <v>4907.1618037135286</v>
      </c>
      <c r="M33" s="58"/>
      <c r="N33" s="59"/>
    </row>
    <row r="34" spans="2:14" ht="30" customHeight="1">
      <c r="B34" s="90"/>
      <c r="C34" s="93"/>
      <c r="D34" s="93"/>
      <c r="E34" s="56" t="s">
        <v>112</v>
      </c>
      <c r="F34" s="57">
        <v>2.2000000000000001E-3</v>
      </c>
      <c r="G34" s="50" t="s">
        <v>113</v>
      </c>
      <c r="H34" s="50" t="s">
        <v>114</v>
      </c>
      <c r="I34" s="28">
        <f>$F$34*J34</f>
        <v>2.2000000000000001E-3</v>
      </c>
      <c r="J34" s="14">
        <v>1</v>
      </c>
      <c r="K34" s="15">
        <f t="shared" si="0"/>
        <v>2.917771883289125E-3</v>
      </c>
      <c r="L34" s="62">
        <f t="shared" si="1"/>
        <v>2917.7718832891251</v>
      </c>
      <c r="M34" s="58"/>
      <c r="N34" s="59"/>
    </row>
    <row r="35" spans="2:14">
      <c r="B35" s="90"/>
      <c r="C35" s="93"/>
      <c r="D35" s="93"/>
      <c r="E35" s="78" t="s">
        <v>115</v>
      </c>
      <c r="F35" s="80">
        <v>3.7499999999999999E-2</v>
      </c>
      <c r="G35" s="54" t="s">
        <v>78</v>
      </c>
      <c r="H35" s="55" t="s">
        <v>19</v>
      </c>
      <c r="I35" s="28">
        <f>$F$35*J35</f>
        <v>3.7481999999999994E-2</v>
      </c>
      <c r="J35" s="14">
        <v>0.99951999999999996</v>
      </c>
      <c r="K35" s="15">
        <f t="shared" si="0"/>
        <v>4.9710875331564978E-2</v>
      </c>
      <c r="L35" s="62">
        <f t="shared" si="1"/>
        <v>49710.875331564981</v>
      </c>
      <c r="M35" s="76"/>
      <c r="N35" s="77"/>
    </row>
    <row r="36" spans="2:14">
      <c r="B36" s="90"/>
      <c r="C36" s="93"/>
      <c r="D36" s="93"/>
      <c r="E36" s="78"/>
      <c r="F36" s="80"/>
      <c r="G36" s="54" t="s">
        <v>86</v>
      </c>
      <c r="H36" s="55" t="s">
        <v>87</v>
      </c>
      <c r="I36" s="28">
        <f t="shared" ref="I36:I37" si="5">$F$35*J36</f>
        <v>1.5E-5</v>
      </c>
      <c r="J36" s="14">
        <v>4.0000000000000002E-4</v>
      </c>
      <c r="K36" s="15">
        <f t="shared" si="0"/>
        <v>1.9893899204244031E-5</v>
      </c>
      <c r="L36" s="62">
        <f t="shared" si="1"/>
        <v>19.893899204244033</v>
      </c>
      <c r="M36" s="76"/>
      <c r="N36" s="77"/>
    </row>
    <row r="37" spans="2:14" ht="15.75" thickBot="1">
      <c r="B37" s="106"/>
      <c r="C37" s="94"/>
      <c r="D37" s="94"/>
      <c r="E37" s="79"/>
      <c r="F37" s="81"/>
      <c r="G37" s="60" t="s">
        <v>88</v>
      </c>
      <c r="H37" s="61" t="s">
        <v>89</v>
      </c>
      <c r="I37" s="29">
        <f t="shared" si="5"/>
        <v>3.0000000000000001E-6</v>
      </c>
      <c r="J37" s="17">
        <v>8.0000000000000007E-5</v>
      </c>
      <c r="K37" s="18">
        <f t="shared" si="0"/>
        <v>3.9787798408488063E-6</v>
      </c>
      <c r="L37" s="63">
        <f t="shared" si="1"/>
        <v>3.9787798408488064</v>
      </c>
      <c r="M37" s="82"/>
      <c r="N37" s="83"/>
    </row>
    <row r="38" spans="2:14" ht="13.7" customHeight="1">
      <c r="B38" s="89">
        <v>4</v>
      </c>
      <c r="C38" s="92" t="s">
        <v>31</v>
      </c>
      <c r="D38" s="92" t="s">
        <v>74</v>
      </c>
      <c r="E38" s="92" t="s">
        <v>46</v>
      </c>
      <c r="F38" s="107">
        <v>6.1999999999999998E-3</v>
      </c>
      <c r="G38" s="49" t="s">
        <v>32</v>
      </c>
      <c r="H38" s="49" t="s">
        <v>34</v>
      </c>
      <c r="I38" s="30">
        <f>$F$38*J38</f>
        <v>4.712E-3</v>
      </c>
      <c r="J38" s="20">
        <v>0.76</v>
      </c>
      <c r="K38" s="21">
        <f t="shared" si="0"/>
        <v>6.2493368700265251E-3</v>
      </c>
      <c r="L38" s="65">
        <f t="shared" si="1"/>
        <v>6249.3368700265255</v>
      </c>
      <c r="M38" s="75"/>
      <c r="N38" s="97"/>
    </row>
    <row r="39" spans="2:14" ht="13.7" customHeight="1">
      <c r="B39" s="90"/>
      <c r="C39" s="93"/>
      <c r="D39" s="93"/>
      <c r="E39" s="93"/>
      <c r="F39" s="108"/>
      <c r="G39" s="50" t="s">
        <v>33</v>
      </c>
      <c r="H39" s="50" t="s">
        <v>10</v>
      </c>
      <c r="I39" s="28">
        <f t="shared" ref="I39:I42" si="6">$F$38*J39</f>
        <v>9.2999999999999995E-4</v>
      </c>
      <c r="J39" s="14">
        <v>0.15</v>
      </c>
      <c r="K39" s="15">
        <f t="shared" si="0"/>
        <v>1.2334217506631299E-3</v>
      </c>
      <c r="L39" s="62">
        <f t="shared" si="1"/>
        <v>1233.4217506631298</v>
      </c>
      <c r="M39" s="76"/>
      <c r="N39" s="77"/>
    </row>
    <row r="40" spans="2:14" ht="13.7" customHeight="1">
      <c r="B40" s="90"/>
      <c r="C40" s="93"/>
      <c r="D40" s="93"/>
      <c r="E40" s="93"/>
      <c r="F40" s="108"/>
      <c r="G40" s="50" t="s">
        <v>44</v>
      </c>
      <c r="H40" s="50" t="s">
        <v>10</v>
      </c>
      <c r="I40" s="28">
        <f t="shared" si="6"/>
        <v>1.8599999999999999E-4</v>
      </c>
      <c r="J40" s="14">
        <v>0.03</v>
      </c>
      <c r="K40" s="15">
        <f t="shared" si="0"/>
        <v>2.4668435013262596E-4</v>
      </c>
      <c r="L40" s="62">
        <f t="shared" si="1"/>
        <v>246.68435013262595</v>
      </c>
      <c r="M40" s="76"/>
      <c r="N40" s="77"/>
    </row>
    <row r="41" spans="2:14">
      <c r="B41" s="90"/>
      <c r="C41" s="93"/>
      <c r="D41" s="93"/>
      <c r="E41" s="93"/>
      <c r="F41" s="108"/>
      <c r="G41" s="50" t="s">
        <v>47</v>
      </c>
      <c r="H41" s="50" t="s">
        <v>10</v>
      </c>
      <c r="I41" s="28">
        <f t="shared" si="6"/>
        <v>1.8599999999999999E-4</v>
      </c>
      <c r="J41" s="14">
        <v>0.03</v>
      </c>
      <c r="K41" s="15">
        <f t="shared" si="0"/>
        <v>2.4668435013262596E-4</v>
      </c>
      <c r="L41" s="62">
        <f t="shared" si="1"/>
        <v>246.68435013262595</v>
      </c>
      <c r="M41" s="76"/>
      <c r="N41" s="77"/>
    </row>
    <row r="42" spans="2:14" ht="16.5" customHeight="1" thickBot="1">
      <c r="B42" s="106"/>
      <c r="C42" s="94"/>
      <c r="D42" s="94"/>
      <c r="E42" s="94"/>
      <c r="F42" s="109"/>
      <c r="G42" s="47" t="s">
        <v>48</v>
      </c>
      <c r="H42" s="47" t="s">
        <v>10</v>
      </c>
      <c r="I42" s="29">
        <f t="shared" si="6"/>
        <v>1.8599999999999999E-4</v>
      </c>
      <c r="J42" s="17">
        <v>0.03</v>
      </c>
      <c r="K42" s="18">
        <f t="shared" si="0"/>
        <v>2.4668435013262596E-4</v>
      </c>
      <c r="L42" s="63">
        <f t="shared" si="1"/>
        <v>246.68435013262595</v>
      </c>
      <c r="M42" s="82"/>
      <c r="N42" s="83"/>
    </row>
    <row r="43" spans="2:14" ht="13.7" customHeight="1">
      <c r="B43" s="89">
        <v>5</v>
      </c>
      <c r="C43" s="92" t="s">
        <v>63</v>
      </c>
      <c r="D43" s="92" t="s">
        <v>64</v>
      </c>
      <c r="E43" s="92" t="s">
        <v>65</v>
      </c>
      <c r="F43" s="96">
        <v>1.6999999999999999E-3</v>
      </c>
      <c r="G43" s="49" t="s">
        <v>62</v>
      </c>
      <c r="H43" s="49" t="s">
        <v>19</v>
      </c>
      <c r="I43" s="30">
        <f>F43*J43</f>
        <v>1.6659999999999999E-3</v>
      </c>
      <c r="J43" s="20">
        <v>0.98</v>
      </c>
      <c r="K43" s="21">
        <f t="shared" si="0"/>
        <v>2.2095490716180369E-3</v>
      </c>
      <c r="L43" s="65">
        <f t="shared" si="1"/>
        <v>2209.549071618037</v>
      </c>
      <c r="M43" s="75"/>
      <c r="N43" s="97"/>
    </row>
    <row r="44" spans="2:14" ht="15.75" thickBot="1">
      <c r="B44" s="110"/>
      <c r="C44" s="94"/>
      <c r="D44" s="111"/>
      <c r="E44" s="111"/>
      <c r="F44" s="112"/>
      <c r="G44" s="47" t="s">
        <v>66</v>
      </c>
      <c r="H44" s="16">
        <v>2023568</v>
      </c>
      <c r="I44" s="29">
        <f>F43*J44</f>
        <v>3.4E-5</v>
      </c>
      <c r="J44" s="17">
        <v>0.02</v>
      </c>
      <c r="K44" s="18">
        <f t="shared" si="0"/>
        <v>4.5092838196286469E-5</v>
      </c>
      <c r="L44" s="63">
        <f t="shared" si="1"/>
        <v>45.092838196286472</v>
      </c>
      <c r="M44" s="82"/>
      <c r="N44" s="83"/>
    </row>
    <row r="45" spans="2:14">
      <c r="B45" s="89">
        <v>6</v>
      </c>
      <c r="C45" s="92" t="s">
        <v>43</v>
      </c>
      <c r="D45" s="92" t="s">
        <v>20</v>
      </c>
      <c r="E45" s="92" t="s">
        <v>35</v>
      </c>
      <c r="F45" s="107">
        <v>0.44379999999999997</v>
      </c>
      <c r="G45" s="49" t="s">
        <v>36</v>
      </c>
      <c r="H45" s="19" t="s">
        <v>10</v>
      </c>
      <c r="I45" s="30">
        <f>F$45*J45</f>
        <v>2.2190000000000001E-2</v>
      </c>
      <c r="J45" s="20">
        <v>0.05</v>
      </c>
      <c r="K45" s="21">
        <f t="shared" si="0"/>
        <v>2.9429708222811674E-2</v>
      </c>
      <c r="L45" s="65">
        <f t="shared" si="1"/>
        <v>29429.708222811674</v>
      </c>
      <c r="M45" s="75"/>
      <c r="N45" s="98"/>
    </row>
    <row r="46" spans="2:14">
      <c r="B46" s="90"/>
      <c r="C46" s="93"/>
      <c r="D46" s="93"/>
      <c r="E46" s="93"/>
      <c r="F46" s="108"/>
      <c r="G46" s="50" t="s">
        <v>37</v>
      </c>
      <c r="H46" s="22" t="s">
        <v>21</v>
      </c>
      <c r="I46" s="28">
        <f t="shared" ref="I46:I50" si="7">F$45*J46</f>
        <v>6.6569999999999997E-3</v>
      </c>
      <c r="J46" s="14">
        <v>1.4999999999999999E-2</v>
      </c>
      <c r="K46" s="15">
        <f t="shared" si="0"/>
        <v>8.8289124668435009E-3</v>
      </c>
      <c r="L46" s="62">
        <f t="shared" si="1"/>
        <v>8828.9124668435015</v>
      </c>
      <c r="M46" s="76"/>
      <c r="N46" s="99"/>
    </row>
    <row r="47" spans="2:14">
      <c r="B47" s="90"/>
      <c r="C47" s="93"/>
      <c r="D47" s="93"/>
      <c r="E47" s="93"/>
      <c r="F47" s="108"/>
      <c r="G47" s="50" t="s">
        <v>38</v>
      </c>
      <c r="H47" s="50" t="s">
        <v>39</v>
      </c>
      <c r="I47" s="28">
        <f t="shared" si="7"/>
        <v>2.2190000000000001E-2</v>
      </c>
      <c r="J47" s="14">
        <v>0.05</v>
      </c>
      <c r="K47" s="15">
        <f t="shared" si="0"/>
        <v>2.9429708222811674E-2</v>
      </c>
      <c r="L47" s="62">
        <f t="shared" si="1"/>
        <v>29429.708222811674</v>
      </c>
      <c r="M47" s="76"/>
      <c r="N47" s="99"/>
    </row>
    <row r="48" spans="2:14">
      <c r="B48" s="90"/>
      <c r="C48" s="93"/>
      <c r="D48" s="93"/>
      <c r="E48" s="93"/>
      <c r="F48" s="108"/>
      <c r="G48" s="50" t="s">
        <v>40</v>
      </c>
      <c r="H48" s="22" t="s">
        <v>10</v>
      </c>
      <c r="I48" s="28">
        <f t="shared" si="7"/>
        <v>2.2190000000000001E-2</v>
      </c>
      <c r="J48" s="14">
        <v>0.05</v>
      </c>
      <c r="K48" s="15">
        <f t="shared" si="0"/>
        <v>2.9429708222811674E-2</v>
      </c>
      <c r="L48" s="62">
        <f t="shared" si="1"/>
        <v>29429.708222811674</v>
      </c>
      <c r="M48" s="76"/>
      <c r="N48" s="99"/>
    </row>
    <row r="49" spans="2:14">
      <c r="B49" s="90"/>
      <c r="C49" s="93"/>
      <c r="D49" s="93"/>
      <c r="E49" s="93"/>
      <c r="F49" s="108"/>
      <c r="G49" s="50" t="s">
        <v>23</v>
      </c>
      <c r="H49" s="50" t="s">
        <v>25</v>
      </c>
      <c r="I49" s="28">
        <f t="shared" si="7"/>
        <v>1.3313999999999999E-3</v>
      </c>
      <c r="J49" s="14">
        <v>3.0000000000000001E-3</v>
      </c>
      <c r="K49" s="15">
        <f t="shared" si="0"/>
        <v>1.7657824933687001E-3</v>
      </c>
      <c r="L49" s="62">
        <f t="shared" si="1"/>
        <v>1765.7824933687</v>
      </c>
      <c r="M49" s="76"/>
      <c r="N49" s="99"/>
    </row>
    <row r="50" spans="2:14" ht="15.75" thickBot="1">
      <c r="B50" s="106"/>
      <c r="C50" s="94"/>
      <c r="D50" s="94"/>
      <c r="E50" s="94"/>
      <c r="F50" s="109"/>
      <c r="G50" s="47" t="s">
        <v>41</v>
      </c>
      <c r="H50" s="66" t="s">
        <v>42</v>
      </c>
      <c r="I50" s="29">
        <f t="shared" si="7"/>
        <v>0.36924159999999995</v>
      </c>
      <c r="J50" s="17">
        <v>0.83199999999999996</v>
      </c>
      <c r="K50" s="18">
        <f t="shared" si="0"/>
        <v>0.48971034482758613</v>
      </c>
      <c r="L50" s="63">
        <f t="shared" si="1"/>
        <v>489710.34482758614</v>
      </c>
      <c r="M50" s="82"/>
      <c r="N50" s="100"/>
    </row>
    <row r="51" spans="2:14" ht="13.7" customHeight="1">
      <c r="B51" s="89">
        <v>7</v>
      </c>
      <c r="C51" s="92" t="s">
        <v>54</v>
      </c>
      <c r="D51" s="92" t="s">
        <v>55</v>
      </c>
      <c r="E51" s="95" t="s">
        <v>70</v>
      </c>
      <c r="F51" s="96">
        <v>0.104</v>
      </c>
      <c r="G51" s="49" t="s">
        <v>56</v>
      </c>
      <c r="H51" s="49" t="s">
        <v>57</v>
      </c>
      <c r="I51" s="33">
        <f>$F$51*J51</f>
        <v>0.10035999999999999</v>
      </c>
      <c r="J51" s="20">
        <v>0.96499999999999997</v>
      </c>
      <c r="K51" s="21">
        <f t="shared" si="0"/>
        <v>0.13310344827586207</v>
      </c>
      <c r="L51" s="65">
        <f t="shared" si="1"/>
        <v>133103.44827586206</v>
      </c>
      <c r="M51" s="75"/>
      <c r="N51" s="97"/>
    </row>
    <row r="52" spans="2:14" ht="13.7" customHeight="1">
      <c r="B52" s="90"/>
      <c r="C52" s="93"/>
      <c r="D52" s="93"/>
      <c r="E52" s="78"/>
      <c r="F52" s="80"/>
      <c r="G52" s="50" t="s">
        <v>32</v>
      </c>
      <c r="H52" s="50" t="s">
        <v>58</v>
      </c>
      <c r="I52" s="31">
        <f t="shared" ref="I52:I53" si="8">$F$51*J52</f>
        <v>3.1199999999999999E-3</v>
      </c>
      <c r="J52" s="14">
        <v>0.03</v>
      </c>
      <c r="K52" s="15">
        <f t="shared" si="0"/>
        <v>4.1379310344827587E-3</v>
      </c>
      <c r="L52" s="62">
        <f t="shared" si="1"/>
        <v>4137.9310344827591</v>
      </c>
      <c r="M52" s="76"/>
      <c r="N52" s="77"/>
    </row>
    <row r="53" spans="2:14" ht="15.75" thickBot="1">
      <c r="B53" s="91"/>
      <c r="C53" s="94"/>
      <c r="D53" s="94"/>
      <c r="E53" s="79"/>
      <c r="F53" s="81"/>
      <c r="G53" s="47" t="s">
        <v>27</v>
      </c>
      <c r="H53" s="47" t="s">
        <v>59</v>
      </c>
      <c r="I53" s="32">
        <f t="shared" si="8"/>
        <v>5.1999999999999995E-4</v>
      </c>
      <c r="J53" s="17">
        <v>5.0000000000000001E-3</v>
      </c>
      <c r="K53" s="18">
        <f t="shared" si="0"/>
        <v>6.8965517241379305E-4</v>
      </c>
      <c r="L53" s="63">
        <f t="shared" si="1"/>
        <v>689.65517241379303</v>
      </c>
      <c r="M53" s="82"/>
      <c r="N53" s="83"/>
    </row>
    <row r="54" spans="2:14" ht="15.75" thickBot="1">
      <c r="B54" s="86" t="s">
        <v>6</v>
      </c>
      <c r="C54" s="87"/>
      <c r="D54" s="88"/>
      <c r="E54" s="88"/>
      <c r="F54" s="64">
        <f>SUM(F9:F53)</f>
        <v>0.754</v>
      </c>
      <c r="G54" s="4"/>
      <c r="H54" s="25"/>
      <c r="I54" s="26"/>
      <c r="J54" s="25"/>
      <c r="K54" s="34">
        <f>SUM(K9:K53)</f>
        <v>1</v>
      </c>
      <c r="L54" s="74">
        <f>SUM(L9:L53)</f>
        <v>1000000.0000000001</v>
      </c>
    </row>
    <row r="55" spans="2:14">
      <c r="F55" s="23"/>
      <c r="G55" s="23"/>
    </row>
    <row r="56" spans="2:14">
      <c r="F56" s="27"/>
      <c r="G56" s="46"/>
    </row>
    <row r="57" spans="2:14">
      <c r="G57" s="46"/>
    </row>
    <row r="58" spans="2:14" ht="14.25" customHeight="1">
      <c r="G58" s="46"/>
    </row>
    <row r="59" spans="2:14">
      <c r="G59" s="46"/>
    </row>
  </sheetData>
  <mergeCells count="67">
    <mergeCell ref="N43:N44"/>
    <mergeCell ref="J3:L3"/>
    <mergeCell ref="B4:D4"/>
    <mergeCell ref="E4:F4"/>
    <mergeCell ref="J4:L4"/>
    <mergeCell ref="D6:D8"/>
    <mergeCell ref="E6:E8"/>
    <mergeCell ref="F6:F8"/>
    <mergeCell ref="G6:G8"/>
    <mergeCell ref="B3:D3"/>
    <mergeCell ref="E3:F3"/>
    <mergeCell ref="B11:B37"/>
    <mergeCell ref="N6:N8"/>
    <mergeCell ref="B38:B42"/>
    <mergeCell ref="C38:C42"/>
    <mergeCell ref="D38:D42"/>
    <mergeCell ref="E38:E42"/>
    <mergeCell ref="F38:F42"/>
    <mergeCell ref="M38:M42"/>
    <mergeCell ref="N38:N42"/>
    <mergeCell ref="H6:H8"/>
    <mergeCell ref="I6:I8"/>
    <mergeCell ref="J6:J8"/>
    <mergeCell ref="K6:K8"/>
    <mergeCell ref="L6:L8"/>
    <mergeCell ref="M6:M8"/>
    <mergeCell ref="N11:N17"/>
    <mergeCell ref="F18:F20"/>
    <mergeCell ref="M18:M20"/>
    <mergeCell ref="N18:N20"/>
    <mergeCell ref="E11:E17"/>
    <mergeCell ref="F11:F17"/>
    <mergeCell ref="B6:B8"/>
    <mergeCell ref="C6:C8"/>
    <mergeCell ref="M43:M44"/>
    <mergeCell ref="B45:B50"/>
    <mergeCell ref="C45:C50"/>
    <mergeCell ref="D45:D50"/>
    <mergeCell ref="E45:E50"/>
    <mergeCell ref="F45:F50"/>
    <mergeCell ref="B43:B44"/>
    <mergeCell ref="C43:C44"/>
    <mergeCell ref="D43:D44"/>
    <mergeCell ref="E43:E44"/>
    <mergeCell ref="F43:F44"/>
    <mergeCell ref="C11:C37"/>
    <mergeCell ref="D11:D37"/>
    <mergeCell ref="E18:E20"/>
    <mergeCell ref="F51:F53"/>
    <mergeCell ref="M51:M53"/>
    <mergeCell ref="N51:N53"/>
    <mergeCell ref="M45:M50"/>
    <mergeCell ref="N45:N50"/>
    <mergeCell ref="B54:E54"/>
    <mergeCell ref="B51:B53"/>
    <mergeCell ref="C51:C53"/>
    <mergeCell ref="D51:D53"/>
    <mergeCell ref="E51:E53"/>
    <mergeCell ref="M11:M17"/>
    <mergeCell ref="N21:N32"/>
    <mergeCell ref="E35:E37"/>
    <mergeCell ref="F35:F37"/>
    <mergeCell ref="M35:M37"/>
    <mergeCell ref="N35:N37"/>
    <mergeCell ref="E21:E32"/>
    <mergeCell ref="F21:F32"/>
    <mergeCell ref="M21:M32"/>
  </mergeCells>
  <phoneticPr fontId="5" type="noConversion"/>
  <conditionalFormatting sqref="G12:G13 G15">
    <cfRule type="cellIs" dxfId="1" priority="2" stopIfTrue="1" operator="equal">
      <formula>#REF!</formula>
    </cfRule>
  </conditionalFormatting>
  <conditionalFormatting sqref="G14">
    <cfRule type="cellIs" dxfId="0" priority="1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autoPict="0" r:id="rId5">
            <anchor moveWithCells="1">
              <from>
                <xdr:col>13</xdr:col>
                <xdr:colOff>57150</xdr:colOff>
                <xdr:row>38</xdr:row>
                <xdr:rowOff>76200</xdr:rowOff>
              </from>
              <to>
                <xdr:col>13</xdr:col>
                <xdr:colOff>695325</xdr:colOff>
                <xdr:row>41</xdr:row>
                <xdr:rowOff>66675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  <mc:AlternateContent xmlns:mc="http://schemas.openxmlformats.org/markup-compatibility/2006">
      <mc:Choice Requires="x14">
        <oleObject progId="Acrobat Document" dvAspect="DVASPECT_ICON" shapeId="2162" r:id="rId6">
          <objectPr defaultSize="0" autoPict="0" r:id="rId7">
            <anchor moveWithCells="1">
              <from>
                <xdr:col>13</xdr:col>
                <xdr:colOff>104775</xdr:colOff>
                <xdr:row>42</xdr:row>
                <xdr:rowOff>0</xdr:rowOff>
              </from>
              <to>
                <xdr:col>13</xdr:col>
                <xdr:colOff>657225</xdr:colOff>
                <xdr:row>44</xdr:row>
                <xdr:rowOff>161925</xdr:rowOff>
              </to>
            </anchor>
          </objectPr>
        </oleObject>
      </mc:Choice>
      <mc:Fallback>
        <oleObject progId="Acrobat Document" dvAspect="DVASPECT_ICON" shapeId="2162" r:id="rId6"/>
      </mc:Fallback>
    </mc:AlternateContent>
    <mc:AlternateContent xmlns:mc="http://schemas.openxmlformats.org/markup-compatibility/2006">
      <mc:Choice Requires="x14">
        <oleObject progId="포장기 셸 개체" dvAspect="DVASPECT_ICON" shapeId="2177" r:id="rId8">
          <objectPr defaultSize="0" autoPict="0" r:id="rId9">
            <anchor moveWithCells="1">
              <from>
                <xdr:col>12</xdr:col>
                <xdr:colOff>257175</xdr:colOff>
                <xdr:row>38</xdr:row>
                <xdr:rowOff>161925</xdr:rowOff>
              </from>
              <to>
                <xdr:col>12</xdr:col>
                <xdr:colOff>647700</xdr:colOff>
                <xdr:row>40</xdr:row>
                <xdr:rowOff>133350</xdr:rowOff>
              </to>
            </anchor>
          </objectPr>
        </oleObject>
      </mc:Choice>
      <mc:Fallback>
        <oleObject progId="포장기 셸 개체" dvAspect="DVASPECT_ICON" shapeId="2177" r:id="rId8"/>
      </mc:Fallback>
    </mc:AlternateContent>
    <mc:AlternateContent xmlns:mc="http://schemas.openxmlformats.org/markup-compatibility/2006">
      <mc:Choice Requires="x14">
        <oleObject progId="Acrobat Document" dvAspect="DVASPECT_ICON" shapeId="2179" r:id="rId10">
          <objectPr defaultSize="0" autoPict="0" r:id="rId11">
            <anchor moveWithCells="1">
              <from>
                <xdr:col>12</xdr:col>
                <xdr:colOff>238125</xdr:colOff>
                <xdr:row>45</xdr:row>
                <xdr:rowOff>104775</xdr:rowOff>
              </from>
              <to>
                <xdr:col>12</xdr:col>
                <xdr:colOff>714375</xdr:colOff>
                <xdr:row>47</xdr:row>
                <xdr:rowOff>85725</xdr:rowOff>
              </to>
            </anchor>
          </objectPr>
        </oleObject>
      </mc:Choice>
      <mc:Fallback>
        <oleObject progId="Acrobat Document" dvAspect="DVASPECT_ICON" shapeId="2179" r:id="rId10"/>
      </mc:Fallback>
    </mc:AlternateContent>
    <mc:AlternateContent xmlns:mc="http://schemas.openxmlformats.org/markup-compatibility/2006">
      <mc:Choice Requires="x14">
        <oleObject progId="Acrobat Document" dvAspect="DVASPECT_ICON" shapeId="2180" r:id="rId12">
          <objectPr defaultSize="0" autoPict="0" r:id="rId13">
            <anchor moveWithCells="1">
              <from>
                <xdr:col>13</xdr:col>
                <xdr:colOff>104775</xdr:colOff>
                <xdr:row>45</xdr:row>
                <xdr:rowOff>85725</xdr:rowOff>
              </from>
              <to>
                <xdr:col>13</xdr:col>
                <xdr:colOff>685800</xdr:colOff>
                <xdr:row>47</xdr:row>
                <xdr:rowOff>114300</xdr:rowOff>
              </to>
            </anchor>
          </objectPr>
        </oleObject>
      </mc:Choice>
      <mc:Fallback>
        <oleObject progId="Acrobat Document" dvAspect="DVASPECT_ICON" shapeId="2180" r:id="rId12"/>
      </mc:Fallback>
    </mc:AlternateContent>
    <mc:AlternateContent xmlns:mc="http://schemas.openxmlformats.org/markup-compatibility/2006">
      <mc:Choice Requires="x14">
        <oleObject progId="Acrobat Document" dvAspect="DVASPECT_ICON" shapeId="2181" r:id="rId14">
          <objectPr defaultSize="0" autoPict="0" r:id="rId15">
            <anchor moveWithCells="1">
              <from>
                <xdr:col>13</xdr:col>
                <xdr:colOff>190500</xdr:colOff>
                <xdr:row>42</xdr:row>
                <xdr:rowOff>38100</xdr:rowOff>
              </from>
              <to>
                <xdr:col>13</xdr:col>
                <xdr:colOff>552450</xdr:colOff>
                <xdr:row>43</xdr:row>
                <xdr:rowOff>161925</xdr:rowOff>
              </to>
            </anchor>
          </objectPr>
        </oleObject>
      </mc:Choice>
      <mc:Fallback>
        <oleObject progId="Acrobat Document" dvAspect="DVASPECT_ICON" shapeId="2181" r:id="rId14"/>
      </mc:Fallback>
    </mc:AlternateContent>
    <mc:AlternateContent xmlns:mc="http://schemas.openxmlformats.org/markup-compatibility/2006">
      <mc:Choice Requires="x14">
        <oleObject progId="Acrobat Document" dvAspect="DVASPECT_ICON" shapeId="2182" r:id="rId16">
          <objectPr defaultSize="0" autoPict="0" r:id="rId17">
            <anchor moveWithCells="1">
              <from>
                <xdr:col>13</xdr:col>
                <xdr:colOff>104775</xdr:colOff>
                <xdr:row>50</xdr:row>
                <xdr:rowOff>85725</xdr:rowOff>
              </from>
              <to>
                <xdr:col>13</xdr:col>
                <xdr:colOff>628650</xdr:colOff>
                <xdr:row>52</xdr:row>
                <xdr:rowOff>133350</xdr:rowOff>
              </to>
            </anchor>
          </objectPr>
        </oleObject>
      </mc:Choice>
      <mc:Fallback>
        <oleObject progId="Acrobat Document" dvAspect="DVASPECT_ICON" shapeId="2182" r:id="rId16"/>
      </mc:Fallback>
    </mc:AlternateContent>
    <mc:AlternateContent xmlns:mc="http://schemas.openxmlformats.org/markup-compatibility/2006">
      <mc:Choice Requires="x14">
        <oleObject progId="Acrobat Document" dvAspect="DVASPECT_ICON" shapeId="2186" r:id="rId18">
          <objectPr defaultSize="0" autoPict="0" r:id="rId19">
            <anchor moveWithCells="1">
              <from>
                <xdr:col>13</xdr:col>
                <xdr:colOff>142875</xdr:colOff>
                <xdr:row>12</xdr:row>
                <xdr:rowOff>38100</xdr:rowOff>
              </from>
              <to>
                <xdr:col>13</xdr:col>
                <xdr:colOff>628650</xdr:colOff>
                <xdr:row>14</xdr:row>
                <xdr:rowOff>19050</xdr:rowOff>
              </to>
            </anchor>
          </objectPr>
        </oleObject>
      </mc:Choice>
      <mc:Fallback>
        <oleObject progId="Acrobat Document" dvAspect="DVASPECT_ICON" shapeId="2186" r:id="rId18"/>
      </mc:Fallback>
    </mc:AlternateContent>
    <mc:AlternateContent xmlns:mc="http://schemas.openxmlformats.org/markup-compatibility/2006">
      <mc:Choice Requires="x14">
        <oleObject progId="Acrobat Document" dvAspect="DVASPECT_ICON" shapeId="2187" r:id="rId20">
          <objectPr defaultSize="0" autoPict="0" r:id="rId21">
            <anchor moveWithCells="1">
              <from>
                <xdr:col>13</xdr:col>
                <xdr:colOff>152400</xdr:colOff>
                <xdr:row>17</xdr:row>
                <xdr:rowOff>104775</xdr:rowOff>
              </from>
              <to>
                <xdr:col>13</xdr:col>
                <xdr:colOff>638175</xdr:colOff>
                <xdr:row>19</xdr:row>
                <xdr:rowOff>95250</xdr:rowOff>
              </to>
            </anchor>
          </objectPr>
        </oleObject>
      </mc:Choice>
      <mc:Fallback>
        <oleObject progId="Acrobat Document" dvAspect="DVASPECT_ICON" shapeId="2187" r:id="rId20"/>
      </mc:Fallback>
    </mc:AlternateContent>
    <mc:AlternateContent xmlns:mc="http://schemas.openxmlformats.org/markup-compatibility/2006">
      <mc:Choice Requires="x14">
        <oleObject progId="Acrobat Document" dvAspect="DVASPECT_ICON" shapeId="2188" r:id="rId22">
          <objectPr defaultSize="0" autoPict="0" r:id="rId23">
            <anchor moveWithCells="1">
              <from>
                <xdr:col>13</xdr:col>
                <xdr:colOff>180975</xdr:colOff>
                <xdr:row>25</xdr:row>
                <xdr:rowOff>152400</xdr:rowOff>
              </from>
              <to>
                <xdr:col>13</xdr:col>
                <xdr:colOff>666750</xdr:colOff>
                <xdr:row>27</xdr:row>
                <xdr:rowOff>0</xdr:rowOff>
              </to>
            </anchor>
          </objectPr>
        </oleObject>
      </mc:Choice>
      <mc:Fallback>
        <oleObject progId="Acrobat Document" dvAspect="DVASPECT_ICON" shapeId="2188" r:id="rId22"/>
      </mc:Fallback>
    </mc:AlternateContent>
    <mc:AlternateContent xmlns:mc="http://schemas.openxmlformats.org/markup-compatibility/2006">
      <mc:Choice Requires="x14">
        <oleObject progId="Acrobat Document" dvAspect="DVASPECT_ICON" shapeId="2189" r:id="rId24">
          <objectPr defaultSize="0" autoPict="0" r:id="rId25">
            <anchor moveWithCells="1">
              <from>
                <xdr:col>13</xdr:col>
                <xdr:colOff>180975</xdr:colOff>
                <xdr:row>32</xdr:row>
                <xdr:rowOff>38100</xdr:rowOff>
              </from>
              <to>
                <xdr:col>13</xdr:col>
                <xdr:colOff>533400</xdr:colOff>
                <xdr:row>33</xdr:row>
                <xdr:rowOff>19050</xdr:rowOff>
              </to>
            </anchor>
          </objectPr>
        </oleObject>
      </mc:Choice>
      <mc:Fallback>
        <oleObject progId="Acrobat Document" dvAspect="DVASPECT_ICON" shapeId="2189" r:id="rId24"/>
      </mc:Fallback>
    </mc:AlternateContent>
    <mc:AlternateContent xmlns:mc="http://schemas.openxmlformats.org/markup-compatibility/2006">
      <mc:Choice Requires="x14">
        <oleObject progId="Acrobat Document" dvAspect="DVASPECT_ICON" shapeId="2190" r:id="rId26">
          <objectPr defaultSize="0" autoPict="0" r:id="rId27">
            <anchor moveWithCells="1">
              <from>
                <xdr:col>13</xdr:col>
                <xdr:colOff>209550</xdr:colOff>
                <xdr:row>33</xdr:row>
                <xdr:rowOff>76200</xdr:rowOff>
              </from>
              <to>
                <xdr:col>13</xdr:col>
                <xdr:colOff>523875</xdr:colOff>
                <xdr:row>33</xdr:row>
                <xdr:rowOff>323850</xdr:rowOff>
              </to>
            </anchor>
          </objectPr>
        </oleObject>
      </mc:Choice>
      <mc:Fallback>
        <oleObject progId="Acrobat Document" dvAspect="DVASPECT_ICON" shapeId="2190" r:id="rId26"/>
      </mc:Fallback>
    </mc:AlternateContent>
    <mc:AlternateContent xmlns:mc="http://schemas.openxmlformats.org/markup-compatibility/2006">
      <mc:Choice Requires="x14">
        <oleObject progId="Acrobat Document" dvAspect="DVASPECT_ICON" shapeId="2191" r:id="rId28">
          <objectPr defaultSize="0" autoPict="0" r:id="rId29">
            <anchor moveWithCells="1">
              <from>
                <xdr:col>13</xdr:col>
                <xdr:colOff>114300</xdr:colOff>
                <xdr:row>34</xdr:row>
                <xdr:rowOff>104775</xdr:rowOff>
              </from>
              <to>
                <xdr:col>13</xdr:col>
                <xdr:colOff>590550</xdr:colOff>
                <xdr:row>36</xdr:row>
                <xdr:rowOff>76200</xdr:rowOff>
              </to>
            </anchor>
          </objectPr>
        </oleObject>
      </mc:Choice>
      <mc:Fallback>
        <oleObject progId="Acrobat Document" dvAspect="DVASPECT_ICON" shapeId="2191" r:id="rId28"/>
      </mc:Fallback>
    </mc:AlternateContent>
    <mc:AlternateContent xmlns:mc="http://schemas.openxmlformats.org/markup-compatibility/2006">
      <mc:Choice Requires="x14">
        <oleObject progId="포장기 셸 개체" dvAspect="DVASPECT_ICON" shapeId="2194" r:id="rId30">
          <objectPr defaultSize="0" autoPict="0" r:id="rId31">
            <anchor moveWithCells="1">
              <from>
                <xdr:col>12</xdr:col>
                <xdr:colOff>171450</xdr:colOff>
                <xdr:row>25</xdr:row>
                <xdr:rowOff>0</xdr:rowOff>
              </from>
              <to>
                <xdr:col>12</xdr:col>
                <xdr:colOff>781050</xdr:colOff>
                <xdr:row>27</xdr:row>
                <xdr:rowOff>28575</xdr:rowOff>
              </to>
            </anchor>
          </objectPr>
        </oleObject>
      </mc:Choice>
      <mc:Fallback>
        <oleObject progId="포장기 셸 개체" dvAspect="DVASPECT_ICON" shapeId="2194" r:id="rId30"/>
      </mc:Fallback>
    </mc:AlternateContent>
    <mc:AlternateContent xmlns:mc="http://schemas.openxmlformats.org/markup-compatibility/2006">
      <mc:Choice Requires="x14">
        <oleObject progId="Acrobat Document" dvAspect="DVASPECT_ICON" shapeId="2195" r:id="rId32">
          <objectPr defaultSize="0" autoPict="0" r:id="rId33">
            <anchor moveWithCells="1">
              <from>
                <xdr:col>12</xdr:col>
                <xdr:colOff>314325</xdr:colOff>
                <xdr:row>32</xdr:row>
                <xdr:rowOff>85725</xdr:rowOff>
              </from>
              <to>
                <xdr:col>12</xdr:col>
                <xdr:colOff>638175</xdr:colOff>
                <xdr:row>32</xdr:row>
                <xdr:rowOff>285750</xdr:rowOff>
              </to>
            </anchor>
          </objectPr>
        </oleObject>
      </mc:Choice>
      <mc:Fallback>
        <oleObject progId="Acrobat Document" dvAspect="DVASPECT_ICON" shapeId="2195" r:id="rId32"/>
      </mc:Fallback>
    </mc:AlternateContent>
    <mc:AlternateContent xmlns:mc="http://schemas.openxmlformats.org/markup-compatibility/2006">
      <mc:Choice Requires="x14">
        <oleObject progId="Acrobat Document" dvAspect="DVASPECT_ICON" shapeId="2196" r:id="rId34">
          <objectPr defaultSize="0" autoPict="0" r:id="rId35">
            <anchor moveWithCells="1">
              <from>
                <xdr:col>12</xdr:col>
                <xdr:colOff>333375</xdr:colOff>
                <xdr:row>33</xdr:row>
                <xdr:rowOff>142875</xdr:rowOff>
              </from>
              <to>
                <xdr:col>12</xdr:col>
                <xdr:colOff>590550</xdr:colOff>
                <xdr:row>33</xdr:row>
                <xdr:rowOff>314325</xdr:rowOff>
              </to>
            </anchor>
          </objectPr>
        </oleObject>
      </mc:Choice>
      <mc:Fallback>
        <oleObject progId="Acrobat Document" dvAspect="DVASPECT_ICON" shapeId="2196" r:id="rId34"/>
      </mc:Fallback>
    </mc:AlternateContent>
    <mc:AlternateContent xmlns:mc="http://schemas.openxmlformats.org/markup-compatibility/2006">
      <mc:Choice Requires="x14">
        <oleObject progId="Acrobat Document" dvAspect="DVASPECT_ICON" shapeId="2197" r:id="rId36">
          <objectPr defaultSize="0" autoPict="0" r:id="rId37">
            <anchor moveWithCells="1">
              <from>
                <xdr:col>12</xdr:col>
                <xdr:colOff>276225</xdr:colOff>
                <xdr:row>34</xdr:row>
                <xdr:rowOff>152400</xdr:rowOff>
              </from>
              <to>
                <xdr:col>12</xdr:col>
                <xdr:colOff>723900</xdr:colOff>
                <xdr:row>36</xdr:row>
                <xdr:rowOff>47625</xdr:rowOff>
              </to>
            </anchor>
          </objectPr>
        </oleObject>
      </mc:Choice>
      <mc:Fallback>
        <oleObject progId="Acrobat Document" dvAspect="DVASPECT_ICON" shapeId="2197" r:id="rId36"/>
      </mc:Fallback>
    </mc:AlternateContent>
    <mc:AlternateContent xmlns:mc="http://schemas.openxmlformats.org/markup-compatibility/2006">
      <mc:Choice Requires="x14">
        <oleObject progId="Packager Shell Object" dvAspect="DVASPECT_ICON" shapeId="2198" r:id="rId38">
          <objectPr defaultSize="0" autoPict="0" r:id="rId39">
            <anchor moveWithCells="1">
              <from>
                <xdr:col>12</xdr:col>
                <xdr:colOff>123825</xdr:colOff>
                <xdr:row>11</xdr:row>
                <xdr:rowOff>152400</xdr:rowOff>
              </from>
              <to>
                <xdr:col>12</xdr:col>
                <xdr:colOff>819150</xdr:colOff>
                <xdr:row>14</xdr:row>
                <xdr:rowOff>104775</xdr:rowOff>
              </to>
            </anchor>
          </objectPr>
        </oleObject>
      </mc:Choice>
      <mc:Fallback>
        <oleObject progId="Packager Shell Object" dvAspect="DVASPECT_ICON" shapeId="2198" r:id="rId38"/>
      </mc:Fallback>
    </mc:AlternateContent>
    <mc:AlternateContent xmlns:mc="http://schemas.openxmlformats.org/markup-compatibility/2006">
      <mc:Choice Requires="x14">
        <oleObject progId="Acrobat Document" dvAspect="DVASPECT_ICON" shapeId="2199" r:id="rId40">
          <objectPr defaultSize="0" autoPict="0" r:id="rId41">
            <anchor moveWithCells="1">
              <from>
                <xdr:col>12</xdr:col>
                <xdr:colOff>247650</xdr:colOff>
                <xdr:row>42</xdr:row>
                <xdr:rowOff>38100</xdr:rowOff>
              </from>
              <to>
                <xdr:col>12</xdr:col>
                <xdr:colOff>619125</xdr:colOff>
                <xdr:row>43</xdr:row>
                <xdr:rowOff>142875</xdr:rowOff>
              </to>
            </anchor>
          </objectPr>
        </oleObject>
      </mc:Choice>
      <mc:Fallback>
        <oleObject progId="Acrobat Document" dvAspect="DVASPECT_ICON" shapeId="2199" r:id="rId40"/>
      </mc:Fallback>
    </mc:AlternateContent>
    <mc:AlternateContent xmlns:mc="http://schemas.openxmlformats.org/markup-compatibility/2006">
      <mc:Choice Requires="x14">
        <oleObject progId="포장기 셸 개체" dvAspect="DVASPECT_ICON" shapeId="2200" r:id="rId42">
          <objectPr defaultSize="0" autoPict="0" r:id="rId43">
            <anchor moveWithCells="1">
              <from>
                <xdr:col>12</xdr:col>
                <xdr:colOff>200025</xdr:colOff>
                <xdr:row>17</xdr:row>
                <xdr:rowOff>85725</xdr:rowOff>
              </from>
              <to>
                <xdr:col>12</xdr:col>
                <xdr:colOff>733425</xdr:colOff>
                <xdr:row>19</xdr:row>
                <xdr:rowOff>114300</xdr:rowOff>
              </to>
            </anchor>
          </objectPr>
        </oleObject>
      </mc:Choice>
      <mc:Fallback>
        <oleObject progId="포장기 셸 개체" dvAspect="DVASPECT_ICON" shapeId="2200" r:id="rId42"/>
      </mc:Fallback>
    </mc:AlternateContent>
    <mc:AlternateContent xmlns:mc="http://schemas.openxmlformats.org/markup-compatibility/2006">
      <mc:Choice Requires="x14">
        <oleObject progId="포장기 셸 개체" dvAspect="DVASPECT_ICON" shapeId="2201" r:id="rId44">
          <objectPr defaultSize="0" autoPict="0" r:id="rId45">
            <anchor moveWithCells="1">
              <from>
                <xdr:col>12</xdr:col>
                <xdr:colOff>180975</xdr:colOff>
                <xdr:row>50</xdr:row>
                <xdr:rowOff>47625</xdr:rowOff>
              </from>
              <to>
                <xdr:col>12</xdr:col>
                <xdr:colOff>752475</xdr:colOff>
                <xdr:row>52</xdr:row>
                <xdr:rowOff>133350</xdr:rowOff>
              </to>
            </anchor>
          </objectPr>
        </oleObject>
      </mc:Choice>
      <mc:Fallback>
        <oleObject progId="포장기 셸 개체" dvAspect="DVASPECT_ICON" shapeId="2201" r:id="rId4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XS1-OUF4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Sunny Suen</cp:lastModifiedBy>
  <dcterms:created xsi:type="dcterms:W3CDTF">2009-10-26T23:12:38Z</dcterms:created>
  <dcterms:modified xsi:type="dcterms:W3CDTF">2024-02-05T23:03:33Z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2024-02-05</vt:lpwstr>
  </property>
  <property pid="7" fmtid="{D5CDD505-2E9C-101B-9397-08002B2CF9AE}" name="CogniDox_Partnum">
    <vt:lpwstr>XM-009857-UN</vt:lpwstr>
  </property>
  <property pid="8" fmtid="{D5CDD505-2E9C-101B-9397-08002B2CF9AE}" name="CogniDox_Version">
    <vt:lpwstr>10</vt:lpwstr>
  </property>
  <property pid="9" fmtid="{D5CDD505-2E9C-101B-9397-08002B2CF9AE}" name="CogniDoxKey_Value">
    <vt:lpwstr>vhivl4xRymcGx9jnr3rVO0y+jiA</vt:lpwstr>
  </property>
  <property pid="11" fmtid="{D5CDD505-2E9C-101B-9397-08002B2CF9AE}" name="CogniDox_Title">
    <vt:lpwstr>FB374 XU/XE/XL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